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D:\UNDEF\R18\PD Guidelines\"/>
    </mc:Choice>
  </mc:AlternateContent>
  <xr:revisionPtr revIDLastSave="0" documentId="13_ncr:1_{1A42C90D-A256-4908-BC6D-6EC7982EB321}" xr6:coauthVersionLast="47" xr6:coauthVersionMax="47" xr10:uidLastSave="{00000000-0000-0000-0000-000000000000}"/>
  <bookViews>
    <workbookView xWindow="-120" yWindow="-120" windowWidth="29040" windowHeight="15840" xr2:uid="{00000000-000D-0000-FFFF-FFFF00000000}"/>
  </bookViews>
  <sheets>
    <sheet name="BUDGET SHEET" sheetId="1" r:id="rId1"/>
  </sheets>
  <definedNames>
    <definedName name="_ftn1" localSheetId="0">'BUDGET SHEET'!$D$221</definedName>
    <definedName name="_ftn2" localSheetId="0">'BUDGET SHEET'!$D$222</definedName>
    <definedName name="_ftn3" localSheetId="0">'BUDGET SHEET'!$D$223</definedName>
    <definedName name="_ftn4" localSheetId="0">'BUDGET SHEET'!#REF!</definedName>
    <definedName name="_ftnref1" localSheetId="0">'BUDGET SHEET'!#REF!</definedName>
    <definedName name="_ftnref2" localSheetId="0">'BUDGET SHEET'!#REF!</definedName>
    <definedName name="_ftnref3" localSheetId="0">'BUDGET SHEET'!#REF!</definedName>
    <definedName name="_ftnref4" localSheetId="0">'BUDGET SHEET'!#REF!</definedName>
    <definedName name="_xlnm.Print_Area" localSheetId="0">'BUDGET SHEET'!$A$80:$Q$220</definedName>
    <definedName name="Z_273753B3_6F4F_4C22_8FDA_8D4F0FC8C727_.wvu.PrintArea" localSheetId="0" hidden="1">'BUDGET SHEET'!$C$80:$O$218</definedName>
    <definedName name="Z_6FBBE5E4_5D54_439D_B222_13CFF583492B_.wvu.PrintArea" localSheetId="0" hidden="1">'BUDGET SHEET'!$B$80:$O$218</definedName>
    <definedName name="Z_8A852191_A02F_4785_B02A_498B05DC0058_.wvu.PrintArea" localSheetId="0" hidden="1">'BUDGET SHEET'!$C$80:$O$218</definedName>
    <definedName name="Z_A3DC710F_9C41_43AD_8654_770F846EBE69_.wvu.PrintArea" localSheetId="0" hidden="1">'BUDGET SHEET'!$B$80:$O$218</definedName>
    <definedName name="Z_B74B0754_2419_45A4_9136_BDA3E757F8F7_.wvu.PrintArea" localSheetId="0" hidden="1">'BUDGET SHEET'!$C$80:$O$218</definedName>
    <definedName name="Z_F27C2256_5D4E_4733_9CF8_F51DD20A2AC2_.wvu.PrintArea" localSheetId="0" hidden="1">'BUDGET SHEET'!$C$80:$N$223</definedName>
  </definedNames>
  <calcPr calcId="191028"/>
  <customWorkbookViews>
    <customWorkbookView name="United Nations - Personal View" guid="{6FBBE5E4-5D54-439D-B222-13CFF583492B}" mergeInterval="0" personalView="1" maximized="1" windowWidth="1020" windowHeight="536" activeSheetId="1"/>
    <customWorkbookView name="FG - Personal View" guid="{F27C2256-5D4E-4733-9CF8-F51DD20A2AC2}" mergeInterval="0" personalView="1" maximized="1" windowWidth="1436" windowHeight="702" activeSheetId="1" showComments="commIndAndComment"/>
    <customWorkbookView name="Nikita Litvinenko - Personal View" guid="{B74B0754-2419-45A4-9136-BDA3E757F8F7}" mergeInterval="0" personalView="1" maximized="1" windowWidth="1436" windowHeight="701" activeSheetId="1"/>
    <customWorkbookView name="Edwin - Personal View" guid="{8A852191-A02F-4785-B02A-498B05DC0058}" mergeInterval="0" personalView="1" maximized="1" xWindow="1" yWindow="1" windowWidth="1280" windowHeight="570" activeSheetId="1"/>
    <customWorkbookView name="Hanna Norell - Personal View" guid="{273753B3-6F4F-4C22-8FDA-8D4F0FC8C727}" mergeInterval="0" personalView="1" maximized="1" windowWidth="1020" windowHeight="509" activeSheetId="1"/>
    <customWorkbookView name="Ishaani Sen - Personal View" guid="{A3DC710F-9C41-43AD-8654-770F846EBE69}" mergeInterval="0" personalView="1" maximized="1" windowWidth="1440" windowHeight="6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3" i="1" l="1"/>
  <c r="P164" i="1"/>
  <c r="P160" i="1"/>
  <c r="P210" i="1"/>
  <c r="P207" i="1"/>
  <c r="P204" i="1"/>
  <c r="P198" i="1"/>
  <c r="P153" i="1"/>
  <c r="P126" i="1"/>
  <c r="P116" i="1"/>
  <c r="P139" i="1"/>
  <c r="P106" i="1"/>
  <c r="P102" i="1"/>
  <c r="J102" i="1"/>
  <c r="L102" i="1"/>
  <c r="N102" i="1"/>
  <c r="J198" i="1"/>
  <c r="L198" i="1"/>
  <c r="N198" i="1"/>
  <c r="L204" i="1"/>
  <c r="L207" i="1"/>
  <c r="L210" i="1"/>
  <c r="H170" i="1"/>
  <c r="H171" i="1"/>
  <c r="H173" i="1"/>
  <c r="H174" i="1"/>
  <c r="H175" i="1"/>
  <c r="H176" i="1"/>
  <c r="H177" i="1"/>
  <c r="H178" i="1"/>
  <c r="H180" i="1"/>
  <c r="H181" i="1"/>
  <c r="H182" i="1"/>
  <c r="H183" i="1"/>
  <c r="H184" i="1"/>
  <c r="H185" i="1"/>
  <c r="H187" i="1"/>
  <c r="H188" i="1"/>
  <c r="H189" i="1"/>
  <c r="H191" i="1"/>
  <c r="H192" i="1"/>
  <c r="H193" i="1"/>
  <c r="H195" i="1"/>
  <c r="H196" i="1"/>
  <c r="H197" i="1"/>
  <c r="J204" i="1"/>
  <c r="J207" i="1"/>
  <c r="J210" i="1"/>
  <c r="P170" i="1"/>
  <c r="P169" i="1"/>
  <c r="P171" i="1"/>
  <c r="J139" i="1"/>
  <c r="J134" i="1"/>
  <c r="L139" i="1"/>
  <c r="N139" i="1"/>
  <c r="J106" i="1"/>
  <c r="L106" i="1"/>
  <c r="N106" i="1"/>
  <c r="N107" i="1" s="1"/>
  <c r="H200" i="1"/>
  <c r="P200" i="1"/>
  <c r="H201" i="1"/>
  <c r="P201" i="1"/>
  <c r="H202" i="1"/>
  <c r="P202" i="1"/>
  <c r="H203" i="1"/>
  <c r="P203" i="1"/>
  <c r="N204" i="1"/>
  <c r="N207" i="1"/>
  <c r="N210" i="1"/>
  <c r="H206" i="1"/>
  <c r="H207" i="1" s="1"/>
  <c r="P206" i="1"/>
  <c r="J126" i="1"/>
  <c r="L126" i="1"/>
  <c r="N126" i="1"/>
  <c r="N116" i="1"/>
  <c r="N112" i="1"/>
  <c r="P197" i="1"/>
  <c r="P195" i="1"/>
  <c r="P193" i="1"/>
  <c r="P189" i="1"/>
  <c r="P185" i="1"/>
  <c r="P184" i="1"/>
  <c r="P183" i="1"/>
  <c r="P182" i="1"/>
  <c r="P181" i="1"/>
  <c r="P187" i="1"/>
  <c r="P188" i="1"/>
  <c r="P173" i="1"/>
  <c r="P174" i="1"/>
  <c r="P175" i="1"/>
  <c r="P176" i="1"/>
  <c r="P177" i="1"/>
  <c r="P191" i="1"/>
  <c r="P192" i="1"/>
  <c r="P196" i="1"/>
  <c r="H209" i="1"/>
  <c r="H210" i="1" s="1"/>
  <c r="P209" i="1"/>
  <c r="H159" i="1"/>
  <c r="H160" i="1" s="1"/>
  <c r="P159" i="1"/>
  <c r="J160" i="1"/>
  <c r="L160" i="1"/>
  <c r="N160" i="1"/>
  <c r="L164" i="1"/>
  <c r="H162" i="1"/>
  <c r="P162" i="1"/>
  <c r="H163" i="1"/>
  <c r="P163" i="1"/>
  <c r="J164" i="1"/>
  <c r="N164" i="1"/>
  <c r="H118" i="1"/>
  <c r="H120" i="1"/>
  <c r="H121" i="1"/>
  <c r="H122" i="1"/>
  <c r="H123" i="1"/>
  <c r="H124" i="1"/>
  <c r="H125" i="1"/>
  <c r="H114" i="1"/>
  <c r="H115" i="1"/>
  <c r="H110" i="1"/>
  <c r="H111" i="1"/>
  <c r="H142" i="1"/>
  <c r="H144" i="1"/>
  <c r="H145" i="1"/>
  <c r="H146" i="1"/>
  <c r="H148" i="1"/>
  <c r="H149" i="1"/>
  <c r="H151" i="1"/>
  <c r="H152" i="1"/>
  <c r="H130" i="1"/>
  <c r="H131" i="1"/>
  <c r="H132" i="1"/>
  <c r="H133" i="1"/>
  <c r="H136" i="1"/>
  <c r="H137" i="1"/>
  <c r="H138" i="1"/>
  <c r="H155" i="1"/>
  <c r="H156" i="1" s="1"/>
  <c r="H95" i="1"/>
  <c r="H96" i="1"/>
  <c r="H97" i="1"/>
  <c r="H98" i="1"/>
  <c r="H99" i="1"/>
  <c r="H100" i="1"/>
  <c r="H101" i="1"/>
  <c r="H104" i="1"/>
  <c r="H105" i="1"/>
  <c r="J116" i="1"/>
  <c r="J112" i="1"/>
  <c r="J153" i="1"/>
  <c r="J156" i="1"/>
  <c r="L116" i="1"/>
  <c r="L112" i="1"/>
  <c r="L153" i="1"/>
  <c r="L134" i="1"/>
  <c r="L156" i="1"/>
  <c r="N153" i="1"/>
  <c r="N134" i="1"/>
  <c r="N156" i="1"/>
  <c r="P178" i="1"/>
  <c r="P121" i="1"/>
  <c r="P120" i="1"/>
  <c r="P112" i="1"/>
  <c r="P134" i="1"/>
  <c r="P156" i="1"/>
  <c r="P151" i="1"/>
  <c r="P149" i="1"/>
  <c r="P152" i="1"/>
  <c r="P180" i="1"/>
  <c r="P95" i="1"/>
  <c r="P96" i="1"/>
  <c r="P97" i="1"/>
  <c r="P98" i="1"/>
  <c r="P99" i="1"/>
  <c r="P100" i="1"/>
  <c r="P101" i="1"/>
  <c r="P104" i="1"/>
  <c r="P155" i="1"/>
  <c r="P133" i="1"/>
  <c r="P130" i="1"/>
  <c r="P131" i="1"/>
  <c r="P132" i="1"/>
  <c r="P136" i="1"/>
  <c r="P137" i="1"/>
  <c r="P138" i="1"/>
  <c r="P142" i="1"/>
  <c r="P144" i="1"/>
  <c r="P145" i="1"/>
  <c r="P146" i="1"/>
  <c r="P148" i="1"/>
  <c r="P110" i="1"/>
  <c r="P111" i="1"/>
  <c r="P114" i="1"/>
  <c r="P115" i="1"/>
  <c r="P118" i="1"/>
  <c r="P122" i="1"/>
  <c r="P123" i="1"/>
  <c r="P124" i="1"/>
  <c r="P125" i="1"/>
  <c r="J140" i="1" l="1"/>
  <c r="H204" i="1"/>
  <c r="L107" i="1"/>
  <c r="J107" i="1"/>
  <c r="H198" i="1"/>
  <c r="H116" i="1"/>
  <c r="J165" i="1"/>
  <c r="N211" i="1"/>
  <c r="J211" i="1"/>
  <c r="L211" i="1"/>
  <c r="L140" i="1"/>
  <c r="L127" i="1"/>
  <c r="H106" i="1"/>
  <c r="N165" i="1"/>
  <c r="P107" i="1"/>
  <c r="H139" i="1"/>
  <c r="H134" i="1"/>
  <c r="H112" i="1"/>
  <c r="H164" i="1"/>
  <c r="H165" i="1" s="1"/>
  <c r="H153" i="1"/>
  <c r="H126" i="1"/>
  <c r="N127" i="1"/>
  <c r="J127" i="1"/>
  <c r="N140" i="1"/>
  <c r="L165" i="1"/>
  <c r="P140" i="1"/>
  <c r="H102" i="1"/>
  <c r="P127" i="1"/>
  <c r="P211" i="1"/>
  <c r="P165" i="1"/>
  <c r="J213" i="1" l="1"/>
  <c r="H211" i="1"/>
  <c r="H107" i="1"/>
  <c r="H127" i="1"/>
  <c r="L213" i="1"/>
  <c r="N213" i="1"/>
  <c r="H140" i="1"/>
  <c r="H216" i="1" l="1"/>
  <c r="H218" i="1" s="1"/>
  <c r="P213" i="1"/>
</calcChain>
</file>

<file path=xl/sharedStrings.xml><?xml version="1.0" encoding="utf-8"?>
<sst xmlns="http://schemas.openxmlformats.org/spreadsheetml/2006/main" count="254" uniqueCount="173">
  <si>
    <t>in US dollars</t>
  </si>
  <si>
    <t xml:space="preserve">Project Title: </t>
  </si>
  <si>
    <t>please complete</t>
  </si>
  <si>
    <t>UNDEF Project Number:</t>
  </si>
  <si>
    <t xml:space="preserve">Implementing Agency: </t>
  </si>
  <si>
    <t xml:space="preserve">Please provide a breakdown of the project budget by resource/input and per year as presented in the Excel template. 
This is an EXAMPLE. Keep the existing sections/sub-sections while you can add as many lines under sub-sections as necessary. </t>
  </si>
  <si>
    <t>BUDGET BY RESOURCE / INPUT</t>
  </si>
  <si>
    <t>Budget Line Description</t>
  </si>
  <si>
    <t>Planned Expenditure</t>
  </si>
  <si>
    <t>Disbursements</t>
  </si>
  <si>
    <t>Output</t>
  </si>
  <si>
    <t>$</t>
  </si>
  <si>
    <t>Unit</t>
  </si>
  <si>
    <t>Quantity</t>
  </si>
  <si>
    <t>Total*</t>
  </si>
  <si>
    <r>
      <rPr>
        <sz val="11"/>
        <rFont val="Roboto"/>
      </rPr>
      <t xml:space="preserve">D1 
</t>
    </r>
    <r>
      <rPr>
        <i/>
        <sz val="11"/>
        <rFont val="Roboto"/>
      </rPr>
      <t>(month 1-8)</t>
    </r>
  </si>
  <si>
    <r>
      <rPr>
        <sz val="11"/>
        <rFont val="Roboto"/>
      </rPr>
      <t xml:space="preserve">D2 
</t>
    </r>
    <r>
      <rPr>
        <i/>
        <sz val="11"/>
        <rFont val="Roboto"/>
      </rPr>
      <t>(month 09-16)</t>
    </r>
  </si>
  <si>
    <r>
      <rPr>
        <sz val="11"/>
        <rFont val="Roboto"/>
      </rPr>
      <t xml:space="preserve">D3
</t>
    </r>
    <r>
      <rPr>
        <i/>
        <sz val="11"/>
        <rFont val="Roboto"/>
      </rPr>
      <t>(month 17-24)</t>
    </r>
  </si>
  <si>
    <t>1-</t>
  </si>
  <si>
    <t>Staff and other personnel costs</t>
  </si>
  <si>
    <t>a)</t>
  </si>
  <si>
    <t>Project Management Staff</t>
  </si>
  <si>
    <t>All</t>
  </si>
  <si>
    <t>Project Manager (50%)</t>
  </si>
  <si>
    <t>month</t>
  </si>
  <si>
    <t>Regional Project Officer (30% )</t>
  </si>
  <si>
    <t>Regional Finance Officer (30%)</t>
  </si>
  <si>
    <t>Accountant (25% )</t>
  </si>
  <si>
    <t>Monitoring and Evaluation Officer (25%)</t>
  </si>
  <si>
    <t>Programme Assistant  (50% )</t>
  </si>
  <si>
    <t>Administrative Assistant  (50% )</t>
  </si>
  <si>
    <t>b)</t>
  </si>
  <si>
    <t>Consultants and other non-staff personnel costs</t>
  </si>
  <si>
    <t xml:space="preserve">Advocacy and Capacity Building Expert </t>
  </si>
  <si>
    <t>day</t>
  </si>
  <si>
    <t>Counselling Expert</t>
  </si>
  <si>
    <t xml:space="preserve">Section 1 - Total: </t>
  </si>
  <si>
    <t>2-</t>
  </si>
  <si>
    <t>Travel</t>
  </si>
  <si>
    <t>Project Staff on official business / Representation</t>
  </si>
  <si>
    <t>Domestic flight tickets for project monitoring</t>
  </si>
  <si>
    <t>ticket</t>
  </si>
  <si>
    <t xml:space="preserve">All </t>
  </si>
  <si>
    <t>Per diem for 1 staff (Regional project officer) attending event in XX town</t>
  </si>
  <si>
    <t>Subtotal 2a:</t>
  </si>
  <si>
    <t>Consultant and experts</t>
  </si>
  <si>
    <t>Flight  for 1 consultant (counseling sessions) attending event in XX town</t>
  </si>
  <si>
    <t>Per diem for 1 consultant (counseling sessions) attending event in XX town</t>
  </si>
  <si>
    <t>Subtotal 2b:</t>
  </si>
  <si>
    <t xml:space="preserve">c) </t>
  </si>
  <si>
    <t>Participants in workshops, seminars, study tours &amp; Fellows</t>
  </si>
  <si>
    <t xml:space="preserve">Training of 200 leaders and 300 community educators : Transport </t>
  </si>
  <si>
    <t>participant</t>
  </si>
  <si>
    <t>Participation to awareness events (A total of 100 participants, 10 per district)</t>
  </si>
  <si>
    <t xml:space="preserve">Transport </t>
  </si>
  <si>
    <t>person</t>
  </si>
  <si>
    <t>accommodation</t>
  </si>
  <si>
    <t>Quarterly stakeholder review meetings: Transport ($10 x 50 participants/meeting)</t>
  </si>
  <si>
    <t>meeting</t>
  </si>
  <si>
    <t>Training of 100 youth leaders: Transport</t>
  </si>
  <si>
    <t>Monthly radio discussion forums: Travel (5 participants/ broadcast x15$)</t>
  </si>
  <si>
    <t>broadcast</t>
  </si>
  <si>
    <t xml:space="preserve">Training of 100 newly elected local government officials: Transport </t>
  </si>
  <si>
    <t>Subtotal 2c:</t>
  </si>
  <si>
    <t xml:space="preserve">Section 2 - Total: </t>
  </si>
  <si>
    <t>3-</t>
  </si>
  <si>
    <t>Equipment and Furniture</t>
  </si>
  <si>
    <t>ICT Equipment</t>
  </si>
  <si>
    <t>Project laptop</t>
  </si>
  <si>
    <t xml:space="preserve">Project video camera </t>
  </si>
  <si>
    <t>Projector</t>
  </si>
  <si>
    <t>Printer</t>
  </si>
  <si>
    <t>Subtotal 3a:</t>
  </si>
  <si>
    <t>Furniture and office equipment</t>
  </si>
  <si>
    <t>Desk</t>
  </si>
  <si>
    <t>unit</t>
  </si>
  <si>
    <t>Table</t>
  </si>
  <si>
    <t>Chairs</t>
  </si>
  <si>
    <t>Subtotal 3b:</t>
  </si>
  <si>
    <t xml:space="preserve">Section 3 - Total: </t>
  </si>
  <si>
    <t>4-</t>
  </si>
  <si>
    <t>Contractual Services</t>
  </si>
  <si>
    <t xml:space="preserve">Design of posters for Community-based public discussions </t>
  </si>
  <si>
    <t>design</t>
  </si>
  <si>
    <t xml:space="preserve">Community-based public discussions </t>
  </si>
  <si>
    <t>Translation of pamphlets into language X and Y</t>
  </si>
  <si>
    <t>word</t>
  </si>
  <si>
    <t>Translation of brochures into language X and Y</t>
  </si>
  <si>
    <t>Translation of posters into language X and Y</t>
  </si>
  <si>
    <r>
      <t xml:space="preserve">Monthly radio discussion fora </t>
    </r>
    <r>
      <rPr>
        <i/>
        <sz val="11"/>
        <color indexed="12"/>
        <rFont val="Roboto"/>
      </rPr>
      <t>(1 per month = 24 broadcasts)</t>
    </r>
  </si>
  <si>
    <t>Airing of radio broadcasts ($200/broadcast x 2 radio channels)</t>
  </si>
  <si>
    <r>
      <t xml:space="preserve">Monthly media releases: </t>
    </r>
    <r>
      <rPr>
        <i/>
        <sz val="11"/>
        <color indexed="12"/>
        <rFont val="Roboto"/>
      </rPr>
      <t>Design and Publishing</t>
    </r>
  </si>
  <si>
    <t>release</t>
  </si>
  <si>
    <t>Website:</t>
  </si>
  <si>
    <t>Design</t>
  </si>
  <si>
    <t>Maintenance Fee</t>
  </si>
  <si>
    <t>Month</t>
  </si>
  <si>
    <t xml:space="preserve">Section 4 - Total: </t>
  </si>
  <si>
    <t>5-</t>
  </si>
  <si>
    <t>Supplies, Commodities and Materials</t>
  </si>
  <si>
    <t xml:space="preserve">ONLY General purpose office supplies and stationary </t>
  </si>
  <si>
    <t xml:space="preserve">Section 5 - Total: </t>
  </si>
  <si>
    <t>6-</t>
  </si>
  <si>
    <t>Transfers &amp; Grants to Implementing Partners</t>
  </si>
  <si>
    <t>Grants to local partner organizations</t>
  </si>
  <si>
    <t>Contract with implementing partner XX to conduct surveys and analysis according to Terms of Reference</t>
  </si>
  <si>
    <t>product</t>
  </si>
  <si>
    <t>Subtotal 6a:</t>
  </si>
  <si>
    <t>Grants out to participants</t>
  </si>
  <si>
    <t xml:space="preserve">Small grants to local monitoring initiatives to youth groups </t>
  </si>
  <si>
    <t>grant</t>
  </si>
  <si>
    <t xml:space="preserve">Small grants to awareness camaingn initiatives by women groups </t>
  </si>
  <si>
    <t>Subtotal 6b:</t>
  </si>
  <si>
    <t xml:space="preserve">Section 6 - Total: </t>
  </si>
  <si>
    <t>7-</t>
  </si>
  <si>
    <t>General operating and other direct costs</t>
  </si>
  <si>
    <t>Venue Hire, Meals during event, Refreshment and other activity-based related costs</t>
  </si>
  <si>
    <r>
      <t xml:space="preserve">Training of local partners' staff </t>
    </r>
    <r>
      <rPr>
        <i/>
        <sz val="11"/>
        <color indexed="12"/>
        <rFont val="Roboto"/>
      </rPr>
      <t>(5 days x 40 participants)</t>
    </r>
  </si>
  <si>
    <t>Production of training manuals</t>
  </si>
  <si>
    <t>manual</t>
  </si>
  <si>
    <t>Stationery (Training of local partners' staff)</t>
  </si>
  <si>
    <t>Meals during event($5 x 5 days)</t>
  </si>
  <si>
    <r>
      <t xml:space="preserve">Training of 250 leaders and 250 community educators </t>
    </r>
    <r>
      <rPr>
        <i/>
        <sz val="11"/>
        <color indexed="12"/>
        <rFont val="Roboto"/>
      </rPr>
      <t xml:space="preserve">(5 days) </t>
    </r>
  </si>
  <si>
    <t>Venue hire (per day)</t>
  </si>
  <si>
    <t>venue</t>
  </si>
  <si>
    <t>Production of training manual handouts</t>
  </si>
  <si>
    <t>Stationery (Training of  leaders and community educators )</t>
  </si>
  <si>
    <r>
      <t xml:space="preserve">T-Shirt for </t>
    </r>
    <r>
      <rPr>
        <b/>
        <i/>
        <sz val="11"/>
        <color indexed="12"/>
        <rFont val="Roboto"/>
      </rPr>
      <t xml:space="preserve">awareness campaigns </t>
    </r>
  </si>
  <si>
    <r>
      <t xml:space="preserve">Community-based focus group discussions: </t>
    </r>
    <r>
      <rPr>
        <i/>
        <sz val="11"/>
        <color indexed="12"/>
        <rFont val="Roboto"/>
      </rPr>
      <t>Production of discussion guide for 250 community-based educators</t>
    </r>
  </si>
  <si>
    <t>guide</t>
  </si>
  <si>
    <r>
      <t xml:space="preserve">Community-based public discussions </t>
    </r>
    <r>
      <rPr>
        <i/>
        <sz val="11"/>
        <color indexed="12"/>
        <rFont val="Roboto"/>
      </rPr>
      <t>(conducted by 500 facilitators in 7 districts )</t>
    </r>
  </si>
  <si>
    <t xml:space="preserve">Meals during event for facilitators </t>
  </si>
  <si>
    <t>Production of  discussion guide for 500 facilitators</t>
  </si>
  <si>
    <t>Printing of pamphlets</t>
  </si>
  <si>
    <t>pamphlet</t>
  </si>
  <si>
    <t>Printing of brochures</t>
  </si>
  <si>
    <t>brochure</t>
  </si>
  <si>
    <t xml:space="preserve">Printing of posters </t>
  </si>
  <si>
    <t>poster</t>
  </si>
  <si>
    <r>
      <rPr>
        <b/>
        <i/>
        <sz val="11"/>
        <color indexed="12"/>
        <rFont val="Roboto"/>
      </rPr>
      <t xml:space="preserve">Counselling sessions: </t>
    </r>
    <r>
      <rPr>
        <i/>
        <sz val="11"/>
        <color indexed="12"/>
        <rFont val="Roboto"/>
      </rPr>
      <t>Production of counselling guide</t>
    </r>
  </si>
  <si>
    <r>
      <t xml:space="preserve">Quarterly stakeholder review meetings </t>
    </r>
    <r>
      <rPr>
        <i/>
        <sz val="11"/>
        <color indexed="12"/>
        <rFont val="Roboto"/>
      </rPr>
      <t xml:space="preserve">(8 meetings x 50 participants) </t>
    </r>
  </si>
  <si>
    <t>Venue Hire</t>
  </si>
  <si>
    <t>Lunch during event ($10 x 50 participants/meeting)</t>
  </si>
  <si>
    <t>Stationery $3 x 50 participants/meeting</t>
  </si>
  <si>
    <r>
      <t xml:space="preserve">Training of 100 youth leaders </t>
    </r>
    <r>
      <rPr>
        <i/>
        <sz val="11"/>
        <color indexed="12"/>
        <rFont val="Roboto"/>
      </rPr>
      <t>(5 training)</t>
    </r>
  </si>
  <si>
    <t>Venue hire (per training)</t>
  </si>
  <si>
    <t>Meals  during event ($5 x 5 trainings)</t>
  </si>
  <si>
    <r>
      <t xml:space="preserve">Stationery </t>
    </r>
    <r>
      <rPr>
        <b/>
        <i/>
        <sz val="11"/>
        <color indexed="12"/>
        <rFont val="Roboto"/>
      </rPr>
      <t>Training of (100 youth leaders)</t>
    </r>
  </si>
  <si>
    <r>
      <t xml:space="preserve">Training of 100 newly elected local government officials </t>
    </r>
    <r>
      <rPr>
        <i/>
        <sz val="11"/>
        <color indexed="12"/>
        <rFont val="Roboto"/>
      </rPr>
      <t>(5 trainings)</t>
    </r>
  </si>
  <si>
    <t>Meals during event ($5 x 5 trainings)</t>
  </si>
  <si>
    <t>Subtotal 7a</t>
  </si>
  <si>
    <t xml:space="preserve">Rent and office related costs </t>
  </si>
  <si>
    <t>Contribution towards office rent of Implementing Agency (2 regional offices)</t>
  </si>
  <si>
    <t>Bank charges for project account</t>
  </si>
  <si>
    <t>Internet charges</t>
  </si>
  <si>
    <t>Electricity</t>
  </si>
  <si>
    <t>Subtotal 7b:</t>
  </si>
  <si>
    <t>Audit</t>
  </si>
  <si>
    <t>2 financial Report Certifications during project lifecycle + 1 End of Project Audit Report including certification)</t>
  </si>
  <si>
    <t>Fixed Rate</t>
  </si>
  <si>
    <t>Subtotal 7c:</t>
  </si>
  <si>
    <t>d)</t>
  </si>
  <si>
    <t>Miscellaneous</t>
  </si>
  <si>
    <t>Bank fees on transfers from UN</t>
  </si>
  <si>
    <t>transfer</t>
  </si>
  <si>
    <t>Subtotal 7d:</t>
  </si>
  <si>
    <t xml:space="preserve">Section 7 - Total: </t>
  </si>
  <si>
    <t>TOTAL PROJECT COSTS</t>
  </si>
  <si>
    <t>8-</t>
  </si>
  <si>
    <t>Programme Support Costs</t>
  </si>
  <si>
    <t>UNDEF M&amp;E 10%</t>
  </si>
  <si>
    <t xml:space="preserve">TOTAL UNDEF GRANT AWARD </t>
  </si>
  <si>
    <t>ANNEX B -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</si>
</sst>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_(* #,##0_);_(* \(#,##0\);_(* &quot;-&quot;??_);_(@_)"/>
  </numFmts>
  <fonts count="29" x14ac:knownFonts="1">
    <font>
      <sz val="10"/>
      <name val="Arial"/>
    </font>
    <font>
      <sz val="8"/>
      <name val="Arial"/>
      <family val="2"/>
    </font>
    <font>
      <b/>
      <sz val="10"/>
      <name val="Roboto"/>
    </font>
    <font>
      <b/>
      <sz val="11"/>
      <name val="Roboto"/>
    </font>
    <font>
      <sz val="11"/>
      <name val="Roboto"/>
    </font>
    <font>
      <b/>
      <sz val="16"/>
      <name val="Roboto"/>
    </font>
    <font>
      <sz val="10"/>
      <name val="Roboto"/>
    </font>
    <font>
      <b/>
      <sz val="12"/>
      <name val="Roboto"/>
    </font>
    <font>
      <sz val="12"/>
      <name val="Roboto"/>
    </font>
    <font>
      <b/>
      <i/>
      <sz val="12"/>
      <color rgb="FFFF0000"/>
      <name val="Roboto"/>
    </font>
    <font>
      <b/>
      <u/>
      <sz val="11"/>
      <name val="Roboto"/>
    </font>
    <font>
      <b/>
      <u/>
      <sz val="12"/>
      <name val="Roboto"/>
    </font>
    <font>
      <i/>
      <sz val="11"/>
      <name val="Roboto"/>
    </font>
    <font>
      <b/>
      <sz val="11"/>
      <color rgb="FF0000CC"/>
      <name val="Roboto"/>
    </font>
    <font>
      <sz val="11"/>
      <color rgb="FF0000CC"/>
      <name val="Roboto"/>
    </font>
    <font>
      <i/>
      <sz val="11"/>
      <color indexed="12"/>
      <name val="Roboto"/>
    </font>
    <font>
      <i/>
      <sz val="11"/>
      <color rgb="FF0000CC"/>
      <name val="Roboto"/>
    </font>
    <font>
      <b/>
      <sz val="11"/>
      <color rgb="FF0000FF"/>
      <name val="Roboto"/>
    </font>
    <font>
      <sz val="11"/>
      <color rgb="FF0000FF"/>
      <name val="Roboto"/>
    </font>
    <font>
      <i/>
      <sz val="11"/>
      <color rgb="FF0000FF"/>
      <name val="Roboto"/>
    </font>
    <font>
      <b/>
      <i/>
      <sz val="11"/>
      <color indexed="12"/>
      <name val="Roboto"/>
    </font>
    <font>
      <b/>
      <u/>
      <sz val="11"/>
      <color rgb="FF0000FF"/>
      <name val="Roboto"/>
    </font>
    <font>
      <b/>
      <i/>
      <sz val="11"/>
      <color rgb="FF0000FF"/>
      <name val="Roboto"/>
    </font>
    <font>
      <sz val="11"/>
      <color rgb="FFFF0000"/>
      <name val="Roboto"/>
    </font>
    <font>
      <sz val="12"/>
      <color rgb="FFFF0000"/>
      <name val="Roboto"/>
    </font>
    <font>
      <b/>
      <sz val="11"/>
      <color rgb="FFFF0000"/>
      <name val="Roboto"/>
    </font>
    <font>
      <u/>
      <sz val="11"/>
      <name val="Roboto"/>
    </font>
    <font>
      <sz val="9"/>
      <name val="Roboto"/>
    </font>
    <font>
      <b/>
      <i/>
      <sz val="9"/>
      <color rgb="FF0000CC"/>
      <name val="Roboto"/>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3"/>
        <bgColor indexed="64"/>
      </patternFill>
    </fill>
    <fill>
      <patternFill patternType="gray0625"/>
    </fill>
    <fill>
      <patternFill patternType="solid">
        <fgColor theme="0"/>
        <bgColor indexed="64"/>
      </patternFill>
    </fill>
    <fill>
      <patternFill patternType="gray0625">
        <bgColor theme="0"/>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00"/>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s>
  <cellStyleXfs count="1">
    <xf numFmtId="0" fontId="0" fillId="0" borderId="0"/>
  </cellStyleXfs>
  <cellXfs count="343">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lignment horizontal="center" wrapText="1"/>
    </xf>
    <xf numFmtId="0" fontId="4" fillId="8" borderId="0" xfId="0" applyFont="1" applyFill="1"/>
    <xf numFmtId="0" fontId="6" fillId="0" borderId="0" xfId="0" applyFont="1"/>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center"/>
      <protection locked="0"/>
    </xf>
    <xf numFmtId="0" fontId="3" fillId="0" borderId="0" xfId="0" applyFont="1" applyAlignment="1">
      <alignment horizontal="center"/>
    </xf>
    <xf numFmtId="0" fontId="3" fillId="0" borderId="0" xfId="0" applyFont="1"/>
    <xf numFmtId="0" fontId="4" fillId="0" borderId="0" xfId="0" applyFont="1"/>
    <xf numFmtId="0" fontId="8" fillId="0" borderId="0" xfId="0" applyFont="1" applyAlignment="1">
      <alignment horizontal="center" wrapText="1"/>
    </xf>
    <xf numFmtId="0" fontId="7" fillId="0" borderId="0" xfId="0" applyFont="1" applyProtection="1">
      <protection locked="0"/>
    </xf>
    <xf numFmtId="0" fontId="9" fillId="0" borderId="0" xfId="0" applyFont="1" applyAlignment="1" applyProtection="1">
      <alignment horizontal="left"/>
      <protection locked="0"/>
    </xf>
    <xf numFmtId="0" fontId="8" fillId="0" borderId="0" xfId="0" applyFont="1" applyAlignment="1">
      <alignment horizontal="center"/>
    </xf>
    <xf numFmtId="0" fontId="8" fillId="0" borderId="0" xfId="0" applyFont="1"/>
    <xf numFmtId="0" fontId="7" fillId="0" borderId="0" xfId="0" applyFont="1" applyAlignment="1" applyProtection="1">
      <alignment horizontal="left"/>
      <protection locked="0"/>
    </xf>
    <xf numFmtId="0" fontId="8" fillId="8" borderId="0" xfId="0" applyFont="1" applyFill="1"/>
    <xf numFmtId="15" fontId="7" fillId="0" borderId="0" xfId="0" applyNumberFormat="1" applyFont="1"/>
    <xf numFmtId="15" fontId="8" fillId="0" borderId="0" xfId="0" applyNumberFormat="1" applyFont="1" applyAlignment="1">
      <alignment horizontal="center"/>
    </xf>
    <xf numFmtId="15" fontId="8" fillId="0" borderId="0" xfId="0" applyNumberFormat="1" applyFont="1"/>
    <xf numFmtId="49" fontId="7" fillId="0" borderId="0" xfId="0" applyNumberFormat="1" applyFont="1" applyAlignment="1" applyProtection="1">
      <alignment horizontal="left"/>
      <protection locked="0"/>
    </xf>
    <xf numFmtId="49" fontId="7" fillId="0" borderId="0" xfId="0" applyNumberFormat="1" applyFont="1" applyProtection="1">
      <protection locked="0"/>
    </xf>
    <xf numFmtId="0" fontId="7" fillId="0" borderId="0" xfId="0" applyFont="1"/>
    <xf numFmtId="0" fontId="4" fillId="0" borderId="0" xfId="0" applyFont="1" applyAlignment="1">
      <alignment horizontal="center"/>
    </xf>
    <xf numFmtId="0" fontId="3" fillId="0" borderId="0" xfId="0" applyFont="1" applyProtection="1">
      <protection locked="0"/>
    </xf>
    <xf numFmtId="0" fontId="3" fillId="0" borderId="0" xfId="0" applyFont="1" applyAlignment="1" applyProtection="1">
      <alignment horizontal="left"/>
      <protection locked="0"/>
    </xf>
    <xf numFmtId="0" fontId="10" fillId="0" borderId="0" xfId="0" applyFont="1"/>
    <xf numFmtId="0" fontId="10" fillId="0" borderId="0" xfId="0" applyFont="1" applyAlignment="1">
      <alignment horizontal="center"/>
    </xf>
    <xf numFmtId="0" fontId="3" fillId="0" borderId="37" xfId="0" applyFont="1" applyBorder="1" applyAlignment="1">
      <alignment horizontal="center" vertical="center" wrapText="1"/>
    </xf>
    <xf numFmtId="0" fontId="11" fillId="0" borderId="0" xfId="0" applyFont="1" applyAlignment="1">
      <alignment horizontal="center"/>
    </xf>
    <xf numFmtId="0" fontId="3" fillId="0" borderId="45" xfId="0" applyFont="1" applyBorder="1" applyAlignment="1">
      <alignment horizontal="center" vertical="center" wrapText="1"/>
    </xf>
    <xf numFmtId="0" fontId="10" fillId="0" borderId="3" xfId="0" applyFont="1" applyBorder="1" applyAlignment="1">
      <alignment horizontal="center" vertical="top" wrapText="1"/>
    </xf>
    <xf numFmtId="0" fontId="4" fillId="8" borderId="0" xfId="0" applyFont="1" applyFill="1" applyAlignment="1">
      <alignment horizontal="center" vertical="center" wrapText="1"/>
    </xf>
    <xf numFmtId="0" fontId="3" fillId="0" borderId="4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2" fillId="0" borderId="29"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12" fillId="0" borderId="30"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8" fillId="0" borderId="0" xfId="0" applyFont="1" applyAlignment="1">
      <alignment horizontal="center" vertical="center" wrapText="1"/>
    </xf>
    <xf numFmtId="0" fontId="13" fillId="0" borderId="45" xfId="0" applyFont="1" applyBorder="1" applyAlignment="1">
      <alignment horizontal="center" vertical="center" wrapText="1"/>
    </xf>
    <xf numFmtId="0" fontId="4" fillId="0" borderId="3" xfId="0" applyFont="1" applyBorder="1" applyAlignment="1">
      <alignment horizontal="center" wrapText="1"/>
    </xf>
    <xf numFmtId="0" fontId="3" fillId="0" borderId="3" xfId="0" applyFont="1" applyBorder="1" applyAlignment="1">
      <alignment horizontal="center" wrapText="1"/>
    </xf>
    <xf numFmtId="0" fontId="3" fillId="0" borderId="6" xfId="0" applyFont="1" applyBorder="1" applyAlignment="1" applyProtection="1">
      <alignment horizontal="center"/>
      <protection locked="0"/>
    </xf>
    <xf numFmtId="0" fontId="4" fillId="0" borderId="0" xfId="0" applyFont="1" applyAlignment="1" applyProtection="1">
      <alignment horizontal="center"/>
      <protection locked="0"/>
    </xf>
    <xf numFmtId="0" fontId="12" fillId="0" borderId="28" xfId="0" applyFont="1" applyBorder="1" applyAlignment="1">
      <alignment horizontal="center" vertical="center" wrapText="1"/>
    </xf>
    <xf numFmtId="0" fontId="12" fillId="0" borderId="19" xfId="0" applyFont="1" applyBorder="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wrapText="1"/>
    </xf>
    <xf numFmtId="0" fontId="4" fillId="8" borderId="0" xfId="0" applyFont="1" applyFill="1" applyProtection="1">
      <protection locked="0"/>
    </xf>
    <xf numFmtId="0" fontId="4" fillId="4" borderId="34" xfId="0" applyFont="1" applyFill="1" applyBorder="1" applyProtection="1">
      <protection locked="0"/>
    </xf>
    <xf numFmtId="0" fontId="7"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0" fontId="10" fillId="4" borderId="1" xfId="0" applyFont="1" applyFill="1" applyBorder="1" applyAlignment="1">
      <alignment horizontal="center" wrapText="1"/>
    </xf>
    <xf numFmtId="0" fontId="4" fillId="4" borderId="1" xfId="0" applyFont="1" applyFill="1" applyBorder="1" applyAlignment="1">
      <alignment horizontal="center" wrapText="1"/>
    </xf>
    <xf numFmtId="0" fontId="4" fillId="4" borderId="17" xfId="0" applyFont="1" applyFill="1" applyBorder="1" applyProtection="1">
      <protection locked="0"/>
    </xf>
    <xf numFmtId="0" fontId="3" fillId="11" borderId="22" xfId="0" applyFont="1" applyFill="1" applyBorder="1" applyAlignment="1">
      <alignment horizontal="center" vertical="center" wrapText="1"/>
    </xf>
    <xf numFmtId="0" fontId="7" fillId="11" borderId="1" xfId="0" applyFont="1" applyFill="1" applyBorder="1" applyAlignment="1">
      <alignment horizontal="center" vertical="top" wrapText="1"/>
    </xf>
    <xf numFmtId="0" fontId="7" fillId="11" borderId="1" xfId="0" applyFont="1" applyFill="1" applyBorder="1" applyAlignment="1">
      <alignment horizontal="left" vertical="top" wrapText="1"/>
    </xf>
    <xf numFmtId="0" fontId="3" fillId="11" borderId="1" xfId="0" applyFont="1" applyFill="1" applyBorder="1" applyAlignment="1">
      <alignment horizontal="center" wrapText="1"/>
    </xf>
    <xf numFmtId="0" fontId="4" fillId="11" borderId="1" xfId="0" applyFont="1" applyFill="1" applyBorder="1" applyAlignment="1">
      <alignment horizontal="center" wrapText="1"/>
    </xf>
    <xf numFmtId="0" fontId="4" fillId="11" borderId="23" xfId="0" applyFont="1" applyFill="1" applyBorder="1" applyProtection="1">
      <protection locked="0"/>
    </xf>
    <xf numFmtId="0" fontId="3" fillId="11" borderId="0" xfId="0" applyFont="1" applyFill="1" applyAlignment="1" applyProtection="1">
      <alignment horizontal="center"/>
      <protection locked="0"/>
    </xf>
    <xf numFmtId="0" fontId="4" fillId="11" borderId="25" xfId="0" applyFont="1" applyFill="1" applyBorder="1" applyProtection="1">
      <protection locked="0"/>
    </xf>
    <xf numFmtId="0" fontId="4" fillId="11" borderId="0" xfId="0" applyFont="1" applyFill="1" applyProtection="1">
      <protection locked="0"/>
    </xf>
    <xf numFmtId="0" fontId="4" fillId="11" borderId="0" xfId="0" applyFont="1" applyFill="1"/>
    <xf numFmtId="0" fontId="4" fillId="11" borderId="7" xfId="0" applyFont="1" applyFill="1" applyBorder="1" applyProtection="1">
      <protection locked="0"/>
    </xf>
    <xf numFmtId="0" fontId="13" fillId="0" borderId="22"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5" fillId="0" borderId="1" xfId="0" applyFont="1" applyBorder="1" applyAlignment="1">
      <alignment vertical="top" wrapText="1"/>
    </xf>
    <xf numFmtId="0" fontId="15" fillId="0" borderId="1" xfId="0" applyFont="1" applyBorder="1" applyAlignment="1">
      <alignment horizontal="center" wrapText="1"/>
    </xf>
    <xf numFmtId="37" fontId="4" fillId="10" borderId="23" xfId="0" applyNumberFormat="1" applyFont="1" applyFill="1" applyBorder="1"/>
    <xf numFmtId="164" fontId="16" fillId="0" borderId="25" xfId="0" applyNumberFormat="1" applyFont="1" applyBorder="1"/>
    <xf numFmtId="164" fontId="16" fillId="0" borderId="0" xfId="0" applyNumberFormat="1" applyFont="1"/>
    <xf numFmtId="0" fontId="16" fillId="0" borderId="0" xfId="0" applyFont="1"/>
    <xf numFmtId="164" fontId="4" fillId="10" borderId="7" xfId="0" applyNumberFormat="1" applyFont="1" applyFill="1" applyBorder="1"/>
    <xf numFmtId="0" fontId="15" fillId="0" borderId="1" xfId="0" applyFont="1" applyBorder="1" applyAlignment="1">
      <alignment wrapText="1"/>
    </xf>
    <xf numFmtId="0" fontId="15" fillId="0" borderId="1" xfId="0" applyFont="1" applyBorder="1" applyAlignment="1">
      <alignment horizontal="center"/>
    </xf>
    <xf numFmtId="0" fontId="4" fillId="2" borderId="1" xfId="0" applyFont="1" applyFill="1" applyBorder="1" applyAlignment="1">
      <alignment horizontal="center" wrapText="1"/>
    </xf>
    <xf numFmtId="37" fontId="4" fillId="5" borderId="14" xfId="0" applyNumberFormat="1" applyFont="1" applyFill="1" applyBorder="1"/>
    <xf numFmtId="37" fontId="4" fillId="5" borderId="48" xfId="0" applyNumberFormat="1" applyFont="1" applyFill="1" applyBorder="1"/>
    <xf numFmtId="0" fontId="16" fillId="0" borderId="49" xfId="0" applyFont="1" applyBorder="1"/>
    <xf numFmtId="0" fontId="17" fillId="0" borderId="22" xfId="0" applyFont="1" applyBorder="1" applyAlignment="1">
      <alignment horizontal="center" vertical="center" wrapText="1"/>
    </xf>
    <xf numFmtId="37" fontId="4" fillId="5" borderId="35" xfId="0" applyNumberFormat="1" applyFont="1" applyFill="1" applyBorder="1"/>
    <xf numFmtId="37" fontId="4" fillId="5" borderId="33" xfId="0" applyNumberFormat="1" applyFont="1" applyFill="1" applyBorder="1"/>
    <xf numFmtId="37" fontId="4" fillId="5" borderId="32" xfId="0" applyNumberFormat="1" applyFont="1" applyFill="1" applyBorder="1"/>
    <xf numFmtId="0" fontId="3" fillId="2" borderId="1" xfId="0" applyFont="1" applyFill="1" applyBorder="1" applyAlignment="1">
      <alignment horizontal="right" vertical="top" wrapText="1"/>
    </xf>
    <xf numFmtId="0" fontId="3" fillId="2" borderId="1" xfId="0" applyFont="1" applyFill="1" applyBorder="1" applyAlignment="1">
      <alignment horizontal="center" wrapText="1"/>
    </xf>
    <xf numFmtId="37" fontId="4" fillId="6" borderId="12" xfId="0" applyNumberFormat="1" applyFont="1" applyFill="1" applyBorder="1"/>
    <xf numFmtId="37" fontId="4" fillId="6" borderId="27" xfId="0" applyNumberFormat="1" applyFont="1" applyFill="1" applyBorder="1"/>
    <xf numFmtId="37" fontId="4" fillId="0" borderId="47" xfId="0" applyNumberFormat="1" applyFont="1" applyBorder="1"/>
    <xf numFmtId="37" fontId="4" fillId="6" borderId="46" xfId="0" applyNumberFormat="1" applyFont="1" applyFill="1" applyBorder="1"/>
    <xf numFmtId="37" fontId="4" fillId="0" borderId="2" xfId="0" applyNumberFormat="1" applyFont="1" applyBorder="1"/>
    <xf numFmtId="0" fontId="10" fillId="4" borderId="22" xfId="0" applyFont="1" applyFill="1" applyBorder="1" applyAlignment="1">
      <alignment horizontal="center" wrapText="1"/>
    </xf>
    <xf numFmtId="0" fontId="11" fillId="4" borderId="1" xfId="0" applyFont="1" applyFill="1" applyBorder="1" applyAlignment="1">
      <alignment horizontal="center" wrapText="1"/>
    </xf>
    <xf numFmtId="37" fontId="4" fillId="4" borderId="13" xfId="0" applyNumberFormat="1" applyFont="1" applyFill="1" applyBorder="1"/>
    <xf numFmtId="37" fontId="4" fillId="4" borderId="25" xfId="0" applyNumberFormat="1" applyFont="1" applyFill="1" applyBorder="1"/>
    <xf numFmtId="37" fontId="4" fillId="4" borderId="0" xfId="0" applyNumberFormat="1" applyFont="1" applyFill="1"/>
    <xf numFmtId="37" fontId="4" fillId="4" borderId="7" xfId="0" applyNumberFormat="1" applyFont="1" applyFill="1" applyBorder="1"/>
    <xf numFmtId="0" fontId="14" fillId="3" borderId="22" xfId="0" applyFont="1" applyFill="1" applyBorder="1" applyAlignment="1" applyProtection="1">
      <alignment horizontal="center" wrapText="1"/>
      <protection locked="0"/>
    </xf>
    <xf numFmtId="0" fontId="3" fillId="3" borderId="1" xfId="0" applyFont="1" applyFill="1" applyBorder="1" applyAlignment="1">
      <alignment horizontal="center" vertical="top" wrapText="1"/>
    </xf>
    <xf numFmtId="0" fontId="3" fillId="3" borderId="1" xfId="0" applyFont="1" applyFill="1" applyBorder="1" applyAlignment="1">
      <alignment vertical="top" wrapText="1"/>
    </xf>
    <xf numFmtId="0" fontId="3" fillId="3" borderId="1" xfId="0" applyFont="1" applyFill="1" applyBorder="1" applyAlignment="1">
      <alignment wrapText="1"/>
    </xf>
    <xf numFmtId="0" fontId="4" fillId="3" borderId="1" xfId="0" applyFont="1" applyFill="1" applyBorder="1" applyAlignment="1" applyProtection="1">
      <alignment horizontal="center" wrapText="1"/>
      <protection locked="0"/>
    </xf>
    <xf numFmtId="0" fontId="3" fillId="3" borderId="16" xfId="0" applyFont="1" applyFill="1" applyBorder="1" applyAlignment="1">
      <alignment wrapText="1"/>
    </xf>
    <xf numFmtId="37" fontId="3" fillId="3" borderId="25" xfId="0" applyNumberFormat="1" applyFont="1" applyFill="1" applyBorder="1" applyProtection="1">
      <protection locked="0"/>
    </xf>
    <xf numFmtId="37" fontId="3" fillId="3" borderId="0" xfId="0" applyNumberFormat="1" applyFont="1" applyFill="1" applyProtection="1">
      <protection locked="0"/>
    </xf>
    <xf numFmtId="0" fontId="4" fillId="3" borderId="0" xfId="0" applyFont="1" applyFill="1"/>
    <xf numFmtId="37" fontId="3" fillId="3" borderId="7" xfId="0" applyNumberFormat="1" applyFont="1" applyFill="1" applyBorder="1" applyProtection="1">
      <protection locked="0"/>
    </xf>
    <xf numFmtId="0" fontId="4" fillId="0" borderId="1" xfId="0" applyFont="1" applyBorder="1" applyAlignment="1" applyProtection="1">
      <alignment horizontal="center"/>
      <protection locked="0"/>
    </xf>
    <xf numFmtId="37" fontId="4" fillId="10" borderId="16" xfId="0" applyNumberFormat="1" applyFont="1" applyFill="1" applyBorder="1"/>
    <xf numFmtId="37" fontId="16" fillId="0" borderId="25" xfId="0" applyNumberFormat="1" applyFont="1" applyBorder="1"/>
    <xf numFmtId="37" fontId="16" fillId="0" borderId="0" xfId="0" applyNumberFormat="1" applyFont="1"/>
    <xf numFmtId="0" fontId="4" fillId="0" borderId="1" xfId="0" applyFont="1" applyBorder="1" applyAlignment="1">
      <alignment horizontal="center" wrapText="1"/>
    </xf>
    <xf numFmtId="0" fontId="15" fillId="0" borderId="1" xfId="0" applyFont="1" applyBorder="1" applyAlignment="1">
      <alignment horizontal="left" wrapText="1"/>
    </xf>
    <xf numFmtId="164" fontId="4" fillId="0" borderId="25" xfId="0" applyNumberFormat="1" applyFont="1" applyBorder="1"/>
    <xf numFmtId="0" fontId="4" fillId="2" borderId="1" xfId="0" applyFont="1" applyFill="1" applyBorder="1" applyAlignment="1">
      <alignment horizontal="right" vertical="top" wrapText="1"/>
    </xf>
    <xf numFmtId="0" fontId="4" fillId="2" borderId="19" xfId="0" applyFont="1" applyFill="1" applyBorder="1" applyAlignment="1">
      <alignment horizontal="center" wrapText="1"/>
    </xf>
    <xf numFmtId="164" fontId="4" fillId="3" borderId="11" xfId="0" applyNumberFormat="1" applyFont="1" applyFill="1" applyBorder="1"/>
    <xf numFmtId="0" fontId="4" fillId="8" borderId="0" xfId="0" applyFont="1" applyFill="1" applyAlignment="1">
      <alignment vertical="top" wrapText="1"/>
    </xf>
    <xf numFmtId="37" fontId="4" fillId="8" borderId="0" xfId="0" applyNumberFormat="1" applyFont="1" applyFill="1"/>
    <xf numFmtId="0" fontId="4" fillId="0" borderId="19" xfId="0" applyFont="1" applyBorder="1" applyAlignment="1">
      <alignment horizontal="center" wrapText="1"/>
    </xf>
    <xf numFmtId="37" fontId="4" fillId="0" borderId="0" xfId="0" applyNumberFormat="1" applyFont="1"/>
    <xf numFmtId="0" fontId="18" fillId="0" borderId="1" xfId="0" applyFont="1" applyBorder="1" applyAlignment="1" applyProtection="1">
      <alignment horizontal="center"/>
      <protection locked="0"/>
    </xf>
    <xf numFmtId="0" fontId="19" fillId="0" borderId="1" xfId="0" applyFont="1" applyBorder="1" applyAlignment="1" applyProtection="1">
      <alignment wrapText="1"/>
      <protection locked="0"/>
    </xf>
    <xf numFmtId="0" fontId="16" fillId="0" borderId="1" xfId="0" applyFont="1" applyBorder="1" applyAlignment="1" applyProtection="1">
      <alignment horizontal="center"/>
      <protection locked="0"/>
    </xf>
    <xf numFmtId="0" fontId="16" fillId="0" borderId="1" xfId="0" applyFont="1" applyBorder="1" applyAlignment="1">
      <alignment horizontal="center" wrapText="1"/>
    </xf>
    <xf numFmtId="37" fontId="4" fillId="10" borderId="24" xfId="0" applyNumberFormat="1" applyFont="1" applyFill="1" applyBorder="1"/>
    <xf numFmtId="0" fontId="18" fillId="0" borderId="1" xfId="0" applyFont="1" applyBorder="1" applyAlignment="1" applyProtection="1">
      <alignment horizontal="center" wrapText="1"/>
      <protection locked="0"/>
    </xf>
    <xf numFmtId="0" fontId="19" fillId="0" borderId="1" xfId="0" applyFont="1" applyBorder="1" applyAlignment="1">
      <alignment vertical="top" wrapText="1"/>
    </xf>
    <xf numFmtId="0" fontId="20" fillId="9" borderId="1" xfId="0" applyFont="1" applyFill="1" applyBorder="1" applyAlignment="1">
      <alignment horizontal="center" wrapText="1"/>
    </xf>
    <xf numFmtId="0" fontId="15" fillId="9" borderId="1" xfId="0" applyFont="1" applyFill="1" applyBorder="1" applyAlignment="1">
      <alignment horizontal="center" wrapText="1"/>
    </xf>
    <xf numFmtId="3" fontId="15" fillId="9" borderId="1" xfId="0" applyNumberFormat="1" applyFont="1" applyFill="1" applyBorder="1" applyAlignment="1">
      <alignment horizontal="center" wrapText="1"/>
    </xf>
    <xf numFmtId="37" fontId="4" fillId="9" borderId="18" xfId="0" applyNumberFormat="1" applyFont="1" applyFill="1" applyBorder="1"/>
    <xf numFmtId="0" fontId="3" fillId="8" borderId="0" xfId="0" applyFont="1" applyFill="1" applyAlignment="1" applyProtection="1">
      <alignment horizontal="center"/>
      <protection locked="0"/>
    </xf>
    <xf numFmtId="0" fontId="20" fillId="9" borderId="22" xfId="0" applyFont="1" applyFill="1" applyBorder="1" applyAlignment="1">
      <alignment horizontal="center" vertical="top" wrapText="1"/>
    </xf>
    <xf numFmtId="0" fontId="20" fillId="9" borderId="1" xfId="0" applyFont="1" applyFill="1" applyBorder="1" applyAlignment="1">
      <alignment horizontal="center" vertical="top" wrapText="1"/>
    </xf>
    <xf numFmtId="37" fontId="4" fillId="7" borderId="7" xfId="0" applyNumberFormat="1" applyFont="1" applyFill="1" applyBorder="1"/>
    <xf numFmtId="0" fontId="8" fillId="8" borderId="0" xfId="0" applyFont="1" applyFill="1" applyProtection="1">
      <protection locked="0"/>
    </xf>
    <xf numFmtId="0" fontId="19" fillId="0" borderId="1" xfId="0" applyFont="1" applyBorder="1" applyAlignment="1">
      <alignment horizontal="left" vertical="top" wrapText="1" indent="3"/>
    </xf>
    <xf numFmtId="3" fontId="15" fillId="0" borderId="1" xfId="0" applyNumberFormat="1" applyFont="1" applyBorder="1" applyAlignment="1">
      <alignment horizontal="center" wrapText="1"/>
    </xf>
    <xf numFmtId="37" fontId="4" fillId="10" borderId="7" xfId="0" applyNumberFormat="1" applyFont="1" applyFill="1" applyBorder="1"/>
    <xf numFmtId="37" fontId="4" fillId="8" borderId="0" xfId="0" applyNumberFormat="1" applyFont="1" applyFill="1" applyAlignment="1">
      <alignment horizontal="right" wrapText="1"/>
    </xf>
    <xf numFmtId="0" fontId="21" fillId="0" borderId="1" xfId="0" applyFont="1" applyBorder="1" applyAlignment="1">
      <alignment horizontal="center"/>
    </xf>
    <xf numFmtId="0" fontId="19" fillId="0" borderId="1" xfId="0" applyFont="1" applyBorder="1" applyAlignment="1">
      <alignment wrapText="1"/>
    </xf>
    <xf numFmtId="0" fontId="16" fillId="0" borderId="1" xfId="0" applyFont="1" applyBorder="1" applyAlignment="1">
      <alignment horizontal="center"/>
    </xf>
    <xf numFmtId="0" fontId="4" fillId="8" borderId="0" xfId="0" applyFont="1" applyFill="1" applyAlignment="1">
      <alignment wrapText="1"/>
    </xf>
    <xf numFmtId="0" fontId="8" fillId="0" borderId="0" xfId="0" applyFont="1" applyAlignment="1">
      <alignment wrapText="1"/>
    </xf>
    <xf numFmtId="0" fontId="10" fillId="0" borderId="1" xfId="0" applyFont="1" applyBorder="1" applyAlignment="1">
      <alignment horizontal="center" wrapText="1"/>
    </xf>
    <xf numFmtId="0" fontId="3" fillId="0" borderId="1" xfId="0" applyFont="1" applyBorder="1" applyAlignment="1">
      <alignment horizontal="center" wrapText="1"/>
    </xf>
    <xf numFmtId="37" fontId="4" fillId="6" borderId="12" xfId="0" applyNumberFormat="1" applyFont="1" applyFill="1" applyBorder="1" applyAlignment="1">
      <alignment horizontal="right"/>
    </xf>
    <xf numFmtId="37" fontId="4" fillId="6" borderId="5" xfId="0" applyNumberFormat="1" applyFont="1" applyFill="1" applyBorder="1"/>
    <xf numFmtId="37" fontId="4" fillId="6" borderId="8" xfId="0" applyNumberFormat="1" applyFont="1" applyFill="1" applyBorder="1"/>
    <xf numFmtId="0" fontId="13" fillId="3" borderId="22" xfId="0" applyFont="1" applyFill="1" applyBorder="1" applyAlignment="1">
      <alignment horizontal="center" vertical="center" wrapText="1"/>
    </xf>
    <xf numFmtId="0" fontId="3" fillId="3" borderId="1" xfId="0" applyFont="1" applyFill="1" applyBorder="1" applyAlignment="1" applyProtection="1">
      <alignment horizontal="center" wrapText="1"/>
      <protection locked="0"/>
    </xf>
    <xf numFmtId="0" fontId="3" fillId="3" borderId="1" xfId="0" applyFont="1" applyFill="1" applyBorder="1" applyAlignment="1" applyProtection="1">
      <alignment horizontal="left" wrapText="1"/>
      <protection locked="0"/>
    </xf>
    <xf numFmtId="0" fontId="4" fillId="3" borderId="1" xfId="0" applyFont="1" applyFill="1" applyBorder="1" applyAlignment="1">
      <alignment horizontal="center" wrapText="1"/>
    </xf>
    <xf numFmtId="0" fontId="4" fillId="3" borderId="17" xfId="0" applyFont="1" applyFill="1" applyBorder="1" applyAlignment="1">
      <alignment vertical="top" wrapText="1"/>
    </xf>
    <xf numFmtId="37" fontId="16" fillId="0" borderId="25" xfId="0" applyNumberFormat="1" applyFont="1" applyBorder="1" applyProtection="1">
      <protection locked="0"/>
    </xf>
    <xf numFmtId="3" fontId="15" fillId="0" borderId="19" xfId="0" applyNumberFormat="1" applyFont="1" applyBorder="1" applyAlignment="1">
      <alignment horizontal="center" wrapText="1"/>
    </xf>
    <xf numFmtId="3" fontId="4" fillId="2" borderId="19" xfId="0" applyNumberFormat="1" applyFont="1" applyFill="1" applyBorder="1" applyAlignment="1">
      <alignment horizontal="center" wrapText="1"/>
    </xf>
    <xf numFmtId="164" fontId="4" fillId="5" borderId="26" xfId="0" applyNumberFormat="1" applyFont="1" applyFill="1" applyBorder="1"/>
    <xf numFmtId="164" fontId="4" fillId="5" borderId="5" xfId="0" applyNumberFormat="1" applyFont="1" applyFill="1" applyBorder="1"/>
    <xf numFmtId="164" fontId="4" fillId="5" borderId="8" xfId="0" applyNumberFormat="1" applyFont="1" applyFill="1" applyBorder="1"/>
    <xf numFmtId="0" fontId="12" fillId="3" borderId="1" xfId="0" applyFont="1" applyFill="1" applyBorder="1" applyAlignment="1">
      <alignment horizontal="center" wrapText="1"/>
    </xf>
    <xf numFmtId="37" fontId="4" fillId="3" borderId="18" xfId="0" applyNumberFormat="1" applyFont="1" applyFill="1" applyBorder="1"/>
    <xf numFmtId="0" fontId="10" fillId="0" borderId="1" xfId="0" applyFont="1" applyBorder="1" applyAlignment="1">
      <alignment horizontal="center"/>
    </xf>
    <xf numFmtId="0" fontId="14" fillId="0" borderId="22" xfId="0" applyFont="1" applyBorder="1"/>
    <xf numFmtId="0" fontId="12" fillId="2" borderId="1" xfId="0" applyFont="1" applyFill="1" applyBorder="1" applyAlignment="1">
      <alignment horizontal="center" wrapText="1"/>
    </xf>
    <xf numFmtId="37" fontId="4" fillId="0" borderId="1" xfId="0" applyNumberFormat="1" applyFont="1" applyBorder="1"/>
    <xf numFmtId="37" fontId="4" fillId="5" borderId="15" xfId="0" applyNumberFormat="1" applyFont="1" applyFill="1" applyBorder="1"/>
    <xf numFmtId="164" fontId="4" fillId="6" borderId="27" xfId="0" applyNumberFormat="1" applyFont="1" applyFill="1" applyBorder="1" applyAlignment="1">
      <alignment wrapText="1"/>
    </xf>
    <xf numFmtId="164" fontId="4" fillId="6" borderId="2" xfId="0" applyNumberFormat="1" applyFont="1" applyFill="1" applyBorder="1" applyAlignment="1">
      <alignment wrapText="1"/>
    </xf>
    <xf numFmtId="164" fontId="4" fillId="6" borderId="9" xfId="0" applyNumberFormat="1" applyFont="1" applyFill="1" applyBorder="1" applyAlignment="1">
      <alignment wrapText="1"/>
    </xf>
    <xf numFmtId="0" fontId="13" fillId="4" borderId="22" xfId="0" applyFont="1" applyFill="1" applyBorder="1" applyAlignment="1">
      <alignment horizontal="center" vertical="center" wrapText="1"/>
    </xf>
    <xf numFmtId="0" fontId="4" fillId="4" borderId="20" xfId="0" applyFont="1" applyFill="1" applyBorder="1" applyAlignment="1">
      <alignment horizontal="center" wrapText="1"/>
    </xf>
    <xf numFmtId="37" fontId="4" fillId="4" borderId="15" xfId="0" applyNumberFormat="1" applyFont="1" applyFill="1" applyBorder="1" applyAlignment="1">
      <alignment horizontal="center"/>
    </xf>
    <xf numFmtId="0" fontId="21" fillId="0" borderId="1" xfId="0" applyFont="1" applyBorder="1" applyAlignment="1">
      <alignment horizontal="center" wrapText="1"/>
    </xf>
    <xf numFmtId="0" fontId="19" fillId="0" borderId="1" xfId="0" applyFont="1" applyBorder="1" applyAlignment="1">
      <alignment horizontal="left" wrapText="1"/>
    </xf>
    <xf numFmtId="6" fontId="15" fillId="0" borderId="1" xfId="0" applyNumberFormat="1" applyFont="1" applyBorder="1" applyAlignment="1">
      <alignment horizontal="center" wrapText="1"/>
    </xf>
    <xf numFmtId="0" fontId="17" fillId="8" borderId="22" xfId="0" applyFont="1" applyFill="1" applyBorder="1" applyAlignment="1">
      <alignment horizontal="center" vertical="center" wrapText="1"/>
    </xf>
    <xf numFmtId="0" fontId="18" fillId="8" borderId="1" xfId="0" applyFont="1" applyFill="1" applyBorder="1" applyAlignment="1">
      <alignment horizontal="center" wrapText="1"/>
    </xf>
    <xf numFmtId="0" fontId="22" fillId="8" borderId="1" xfId="0" applyFont="1" applyFill="1" applyBorder="1" applyAlignment="1">
      <alignment horizontal="left" wrapText="1"/>
    </xf>
    <xf numFmtId="0" fontId="19" fillId="0" borderId="1" xfId="0" applyFont="1" applyBorder="1" applyAlignment="1">
      <alignment horizontal="left" wrapText="1" indent="3"/>
    </xf>
    <xf numFmtId="0" fontId="18" fillId="8" borderId="1" xfId="0" applyFont="1" applyFill="1" applyBorder="1" applyAlignment="1">
      <alignment horizontal="center"/>
    </xf>
    <xf numFmtId="0" fontId="22" fillId="8" borderId="1" xfId="0" applyFont="1" applyFill="1" applyBorder="1" applyAlignment="1">
      <alignment wrapText="1"/>
    </xf>
    <xf numFmtId="0" fontId="23" fillId="8" borderId="0" xfId="0" applyFont="1" applyFill="1"/>
    <xf numFmtId="0" fontId="24" fillId="0" borderId="0" xfId="0" applyFont="1"/>
    <xf numFmtId="37" fontId="4" fillId="10" borderId="23" xfId="0" applyNumberFormat="1" applyFont="1" applyFill="1" applyBorder="1" applyAlignment="1">
      <alignment wrapText="1"/>
    </xf>
    <xf numFmtId="0" fontId="13" fillId="0" borderId="0" xfId="0" applyFont="1" applyAlignment="1" applyProtection="1">
      <alignment horizontal="center"/>
      <protection locked="0"/>
    </xf>
    <xf numFmtId="0" fontId="10" fillId="4" borderId="22" xfId="0" applyFont="1" applyFill="1" applyBorder="1" applyAlignment="1">
      <alignment horizontal="center" vertical="center" wrapText="1"/>
    </xf>
    <xf numFmtId="0" fontId="11" fillId="4" borderId="16" xfId="0" applyFont="1" applyFill="1" applyBorder="1" applyAlignment="1">
      <alignment horizontal="right" vertical="top" wrapText="1"/>
    </xf>
    <xf numFmtId="0" fontId="11" fillId="0" borderId="0" xfId="0" applyFont="1" applyAlignment="1" applyProtection="1">
      <alignment horizontal="center" wrapText="1"/>
      <protection locked="0"/>
    </xf>
    <xf numFmtId="0" fontId="11" fillId="4" borderId="22"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16" xfId="0" applyFont="1" applyFill="1" applyBorder="1" applyAlignment="1">
      <alignment horizontal="center" vertical="top" wrapText="1"/>
    </xf>
    <xf numFmtId="0" fontId="15" fillId="0" borderId="21" xfId="0" applyFont="1" applyBorder="1" applyAlignment="1">
      <alignment horizontal="center" wrapText="1"/>
    </xf>
    <xf numFmtId="37" fontId="4" fillId="10" borderId="15" xfId="0" applyNumberFormat="1" applyFont="1" applyFill="1" applyBorder="1" applyAlignment="1">
      <alignment horizontal="right"/>
    </xf>
    <xf numFmtId="37" fontId="4" fillId="5" borderId="16" xfId="0" applyNumberFormat="1" applyFont="1" applyFill="1" applyBorder="1" applyAlignment="1">
      <alignment horizontal="right"/>
    </xf>
    <xf numFmtId="37" fontId="4" fillId="5" borderId="9" xfId="0" applyNumberFormat="1" applyFont="1" applyFill="1" applyBorder="1"/>
    <xf numFmtId="0" fontId="23" fillId="3" borderId="22" xfId="0" applyFont="1" applyFill="1" applyBorder="1" applyAlignment="1" applyProtection="1">
      <alignment horizontal="center" wrapText="1"/>
      <protection locked="0"/>
    </xf>
    <xf numFmtId="0" fontId="25" fillId="3" borderId="1" xfId="0" applyFont="1" applyFill="1" applyBorder="1" applyAlignment="1">
      <alignment wrapText="1"/>
    </xf>
    <xf numFmtId="0" fontId="23" fillId="3" borderId="1" xfId="0" applyFont="1" applyFill="1" applyBorder="1" applyAlignment="1" applyProtection="1">
      <alignment horizontal="center" wrapText="1"/>
      <protection locked="0"/>
    </xf>
    <xf numFmtId="164" fontId="23" fillId="3" borderId="11" xfId="0" applyNumberFormat="1" applyFont="1" applyFill="1" applyBorder="1"/>
    <xf numFmtId="0" fontId="25" fillId="0" borderId="0" xfId="0" applyFont="1" applyAlignment="1" applyProtection="1">
      <alignment horizontal="center"/>
      <protection locked="0"/>
    </xf>
    <xf numFmtId="164" fontId="23" fillId="3" borderId="25" xfId="0" applyNumberFormat="1" applyFont="1" applyFill="1" applyBorder="1"/>
    <xf numFmtId="164" fontId="23" fillId="3" borderId="0" xfId="0" applyNumberFormat="1" applyFont="1" applyFill="1"/>
    <xf numFmtId="164" fontId="23" fillId="3" borderId="7" xfId="0" applyNumberFormat="1" applyFont="1" applyFill="1" applyBorder="1"/>
    <xf numFmtId="0" fontId="10" fillId="0" borderId="1" xfId="0" applyFont="1" applyBorder="1" applyAlignment="1">
      <alignment horizontal="left" vertical="top" wrapText="1"/>
    </xf>
    <xf numFmtId="0" fontId="19" fillId="8" borderId="1" xfId="0" applyFont="1" applyFill="1" applyBorder="1" applyAlignment="1">
      <alignment horizontal="left" vertical="top" wrapText="1"/>
    </xf>
    <xf numFmtId="0" fontId="3" fillId="0" borderId="0" xfId="0" applyFont="1" applyAlignment="1" applyProtection="1">
      <alignment horizontal="center" wrapText="1"/>
      <protection locked="0"/>
    </xf>
    <xf numFmtId="37" fontId="16" fillId="0" borderId="0" xfId="0" applyNumberFormat="1" applyFont="1" applyAlignment="1">
      <alignment horizontal="right" wrapText="1"/>
    </xf>
    <xf numFmtId="0" fontId="4" fillId="8" borderId="1" xfId="0" applyFont="1" applyFill="1" applyBorder="1" applyAlignment="1" applyProtection="1">
      <alignment horizontal="center" wrapText="1"/>
      <protection locked="0"/>
    </xf>
    <xf numFmtId="37" fontId="4" fillId="10" borderId="17" xfId="0" applyNumberFormat="1" applyFont="1" applyFill="1" applyBorder="1"/>
    <xf numFmtId="0" fontId="26" fillId="0" borderId="1" xfId="0" applyFont="1" applyBorder="1" applyAlignment="1">
      <alignment horizontal="center" wrapText="1"/>
    </xf>
    <xf numFmtId="164" fontId="4" fillId="6" borderId="8" xfId="0" applyNumberFormat="1" applyFont="1" applyFill="1" applyBorder="1" applyAlignment="1">
      <alignment wrapText="1"/>
    </xf>
    <xf numFmtId="37" fontId="4" fillId="0" borderId="2" xfId="0" applyNumberFormat="1" applyFont="1" applyBorder="1" applyAlignment="1">
      <alignment horizontal="right" wrapText="1"/>
    </xf>
    <xf numFmtId="0" fontId="8" fillId="4" borderId="1" xfId="0" applyFont="1" applyFill="1" applyBorder="1" applyAlignment="1">
      <alignment horizontal="center" wrapText="1"/>
    </xf>
    <xf numFmtId="0" fontId="8" fillId="4" borderId="11" xfId="0" applyFont="1" applyFill="1" applyBorder="1" applyProtection="1">
      <protection locked="0"/>
    </xf>
    <xf numFmtId="0" fontId="7" fillId="0" borderId="0" xfId="0" applyFont="1" applyAlignment="1" applyProtection="1">
      <alignment horizontal="center"/>
      <protection locked="0"/>
    </xf>
    <xf numFmtId="0" fontId="4" fillId="3" borderId="11" xfId="0" applyFont="1" applyFill="1" applyBorder="1" applyAlignment="1">
      <alignment vertical="top" wrapText="1"/>
    </xf>
    <xf numFmtId="0" fontId="18" fillId="8" borderId="1" xfId="0" applyFont="1" applyFill="1" applyBorder="1" applyAlignment="1" applyProtection="1">
      <alignment horizontal="center"/>
      <protection locked="0"/>
    </xf>
    <xf numFmtId="0" fontId="22" fillId="8" borderId="1" xfId="0" applyFont="1" applyFill="1" applyBorder="1" applyAlignment="1" applyProtection="1">
      <alignment wrapText="1"/>
      <protection locked="0"/>
    </xf>
    <xf numFmtId="0" fontId="19" fillId="0" borderId="1" xfId="0" applyFont="1" applyBorder="1" applyAlignment="1" applyProtection="1">
      <alignment horizontal="left" wrapText="1" indent="3"/>
      <protection locked="0"/>
    </xf>
    <xf numFmtId="0" fontId="20" fillId="9" borderId="28" xfId="0" applyFont="1" applyFill="1" applyBorder="1" applyAlignment="1">
      <alignment horizontal="center" vertical="top" wrapText="1"/>
    </xf>
    <xf numFmtId="0" fontId="20" fillId="9" borderId="19" xfId="0" applyFont="1" applyFill="1" applyBorder="1" applyAlignment="1">
      <alignment horizontal="center" vertical="top" wrapText="1"/>
    </xf>
    <xf numFmtId="0" fontId="15" fillId="0" borderId="1" xfId="0" applyFont="1" applyBorder="1" applyAlignment="1" applyProtection="1">
      <alignment horizontal="center"/>
      <protection locked="0"/>
    </xf>
    <xf numFmtId="0" fontId="19" fillId="8" borderId="1" xfId="0" applyFont="1" applyFill="1" applyBorder="1" applyAlignment="1" applyProtection="1">
      <alignment horizontal="left" wrapText="1" indent="3"/>
      <protection locked="0"/>
    </xf>
    <xf numFmtId="0" fontId="15" fillId="8" borderId="1" xfId="0" applyFont="1" applyFill="1" applyBorder="1" applyAlignment="1" applyProtection="1">
      <alignment horizontal="center" wrapText="1"/>
      <protection locked="0"/>
    </xf>
    <xf numFmtId="0" fontId="15" fillId="8" borderId="1" xfId="0" applyFont="1" applyFill="1" applyBorder="1" applyAlignment="1">
      <alignment horizontal="center" wrapText="1"/>
    </xf>
    <xf numFmtId="37" fontId="4" fillId="10" borderId="24" xfId="0" applyNumberFormat="1" applyFont="1" applyFill="1" applyBorder="1" applyAlignment="1">
      <alignment wrapText="1"/>
    </xf>
    <xf numFmtId="0" fontId="19" fillId="0" borderId="1" xfId="0" applyFont="1" applyBorder="1" applyAlignment="1">
      <alignment horizontal="left" vertical="top" wrapText="1"/>
    </xf>
    <xf numFmtId="0" fontId="18" fillId="8" borderId="1" xfId="0" applyFont="1" applyFill="1" applyBorder="1" applyAlignment="1" applyProtection="1">
      <alignment horizontal="center" wrapText="1"/>
      <protection locked="0"/>
    </xf>
    <xf numFmtId="0" fontId="22" fillId="8" borderId="1" xfId="0" applyFont="1" applyFill="1" applyBorder="1" applyAlignment="1">
      <alignment horizontal="left" vertical="top" wrapText="1"/>
    </xf>
    <xf numFmtId="37" fontId="4" fillId="10" borderId="17" xfId="0" applyNumberFormat="1" applyFont="1" applyFill="1" applyBorder="1" applyAlignment="1">
      <alignment wrapText="1"/>
    </xf>
    <xf numFmtId="0" fontId="15" fillId="0" borderId="1" xfId="0" applyFont="1" applyBorder="1" applyAlignment="1" applyProtection="1">
      <alignment horizontal="center" wrapText="1"/>
      <protection locked="0"/>
    </xf>
    <xf numFmtId="0" fontId="19" fillId="8" borderId="1" xfId="0" applyFont="1" applyFill="1" applyBorder="1" applyAlignment="1" applyProtection="1">
      <alignment horizontal="left" wrapText="1"/>
      <protection locked="0"/>
    </xf>
    <xf numFmtId="0" fontId="22" fillId="8" borderId="1" xfId="0" applyFont="1" applyFill="1" applyBorder="1" applyAlignment="1" applyProtection="1">
      <alignment horizontal="left" wrapText="1"/>
      <protection locked="0"/>
    </xf>
    <xf numFmtId="37" fontId="4" fillId="10" borderId="16" xfId="0" applyNumberFormat="1" applyFont="1" applyFill="1" applyBorder="1" applyAlignment="1">
      <alignment wrapText="1"/>
    </xf>
    <xf numFmtId="0" fontId="15" fillId="8" borderId="1" xfId="0" applyFont="1" applyFill="1" applyBorder="1" applyAlignment="1" applyProtection="1">
      <alignment horizontal="left" wrapText="1" indent="3"/>
      <protection locked="0"/>
    </xf>
    <xf numFmtId="37" fontId="4" fillId="5" borderId="12" xfId="0" applyNumberFormat="1" applyFont="1" applyFill="1" applyBorder="1"/>
    <xf numFmtId="37" fontId="4" fillId="5" borderId="27" xfId="0" applyNumberFormat="1" applyFont="1" applyFill="1" applyBorder="1"/>
    <xf numFmtId="37" fontId="4" fillId="5" borderId="2" xfId="0" applyNumberFormat="1" applyFont="1" applyFill="1" applyBorder="1"/>
    <xf numFmtId="0" fontId="4" fillId="3" borderId="22" xfId="0" applyFont="1" applyFill="1" applyBorder="1" applyAlignment="1" applyProtection="1">
      <alignment horizontal="center" wrapText="1"/>
      <protection locked="0"/>
    </xf>
    <xf numFmtId="164" fontId="4" fillId="3" borderId="25" xfId="0" applyNumberFormat="1" applyFont="1" applyFill="1" applyBorder="1"/>
    <xf numFmtId="164" fontId="4" fillId="3" borderId="0" xfId="0" applyNumberFormat="1" applyFont="1" applyFill="1"/>
    <xf numFmtId="164" fontId="4" fillId="3" borderId="7" xfId="0" applyNumberFormat="1" applyFont="1" applyFill="1" applyBorder="1"/>
    <xf numFmtId="0" fontId="15" fillId="0" borderId="1" xfId="0" applyFont="1" applyBorder="1" applyAlignment="1" applyProtection="1">
      <alignment horizontal="left" wrapText="1"/>
      <protection locked="0"/>
    </xf>
    <xf numFmtId="0" fontId="4" fillId="0" borderId="1" xfId="0" applyFont="1" applyBorder="1" applyAlignment="1">
      <alignment horizontal="right"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5" xfId="0" applyFont="1" applyBorder="1"/>
    <xf numFmtId="0" fontId="19" fillId="0" borderId="1" xfId="0" applyFont="1" applyBorder="1" applyAlignment="1" applyProtection="1">
      <alignment horizontal="left" wrapText="1"/>
      <protection locked="0"/>
    </xf>
    <xf numFmtId="0" fontId="16" fillId="0" borderId="1" xfId="0" applyFont="1" applyBorder="1" applyAlignment="1" applyProtection="1">
      <alignment horizontal="center" wrapText="1"/>
      <protection locked="0"/>
    </xf>
    <xf numFmtId="0" fontId="19" fillId="0" borderId="1" xfId="0" applyFont="1" applyBorder="1" applyAlignment="1">
      <alignment horizontal="center" wrapText="1"/>
    </xf>
    <xf numFmtId="0" fontId="3" fillId="2" borderId="1" xfId="0" applyFont="1" applyFill="1" applyBorder="1" applyAlignment="1">
      <alignment horizontal="center"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37" fontId="4" fillId="0" borderId="15" xfId="0" applyNumberFormat="1" applyFont="1" applyBorder="1"/>
    <xf numFmtId="164" fontId="4" fillId="0" borderId="25" xfId="0" applyNumberFormat="1" applyFont="1" applyBorder="1" applyAlignment="1">
      <alignment wrapText="1"/>
    </xf>
    <xf numFmtId="164" fontId="4" fillId="0" borderId="0" xfId="0" applyNumberFormat="1" applyFont="1" applyAlignment="1">
      <alignment wrapText="1"/>
    </xf>
    <xf numFmtId="164" fontId="4" fillId="0" borderId="7" xfId="0" applyNumberFormat="1" applyFont="1" applyBorder="1" applyAlignment="1">
      <alignment wrapText="1"/>
    </xf>
    <xf numFmtId="37" fontId="3" fillId="6" borderId="36" xfId="0" applyNumberFormat="1" applyFont="1" applyFill="1" applyBorder="1"/>
    <xf numFmtId="37" fontId="3" fillId="6" borderId="37" xfId="0" applyNumberFormat="1" applyFont="1" applyFill="1" applyBorder="1"/>
    <xf numFmtId="37" fontId="3" fillId="0" borderId="0" xfId="0" applyNumberFormat="1" applyFont="1" applyProtection="1">
      <protection locked="0"/>
    </xf>
    <xf numFmtId="37" fontId="3" fillId="6" borderId="38" xfId="0" applyNumberFormat="1" applyFont="1" applyFill="1" applyBorder="1"/>
    <xf numFmtId="37" fontId="3" fillId="6" borderId="39" xfId="0" applyNumberFormat="1" applyFont="1" applyFill="1" applyBorder="1"/>
    <xf numFmtId="0" fontId="27" fillId="8" borderId="0" xfId="0" applyFont="1" applyFill="1"/>
    <xf numFmtId="0" fontId="3"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4" fillId="4" borderId="16" xfId="0" applyFont="1" applyFill="1" applyBorder="1" applyAlignment="1">
      <alignment horizontal="center" wrapText="1"/>
    </xf>
    <xf numFmtId="0" fontId="10" fillId="4" borderId="22"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4" borderId="24" xfId="0" applyFont="1" applyFill="1" applyBorder="1" applyAlignment="1">
      <alignment horizontal="center" vertical="top" wrapText="1"/>
    </xf>
    <xf numFmtId="0" fontId="27" fillId="0" borderId="0" xfId="0" applyFont="1"/>
    <xf numFmtId="0" fontId="4" fillId="8" borderId="0" xfId="0" applyFont="1" applyFill="1" applyAlignment="1">
      <alignment vertical="center" wrapText="1"/>
    </xf>
    <xf numFmtId="0" fontId="4" fillId="0" borderId="1" xfId="0" applyFont="1" applyBorder="1"/>
    <xf numFmtId="0" fontId="3" fillId="8" borderId="1" xfId="0" applyFont="1" applyFill="1" applyBorder="1" applyAlignment="1">
      <alignment horizontal="center"/>
    </xf>
    <xf numFmtId="37" fontId="3" fillId="12" borderId="9" xfId="0" applyNumberFormat="1" applyFont="1" applyFill="1" applyBorder="1"/>
    <xf numFmtId="37" fontId="3" fillId="0" borderId="25" xfId="0" applyNumberFormat="1" applyFont="1" applyBorder="1"/>
    <xf numFmtId="37" fontId="3" fillId="0" borderId="0" xfId="0" applyNumberFormat="1" applyFont="1"/>
    <xf numFmtId="37" fontId="3" fillId="0" borderId="7" xfId="0" applyNumberFormat="1" applyFont="1" applyBorder="1"/>
    <xf numFmtId="0" fontId="4" fillId="0" borderId="0" xfId="0" applyFont="1" applyAlignment="1">
      <alignment vertical="center" wrapText="1"/>
    </xf>
    <xf numFmtId="0" fontId="13" fillId="8" borderId="22" xfId="0" applyFont="1" applyFill="1" applyBorder="1" applyAlignment="1">
      <alignment horizontal="center" vertical="center" wrapText="1"/>
    </xf>
    <xf numFmtId="0" fontId="4" fillId="8" borderId="1" xfId="0" applyFont="1" applyFill="1" applyBorder="1"/>
    <xf numFmtId="0" fontId="3" fillId="8" borderId="40" xfId="0" applyFont="1" applyFill="1" applyBorder="1"/>
    <xf numFmtId="37" fontId="3" fillId="8" borderId="41" xfId="0" applyNumberFormat="1" applyFont="1" applyFill="1" applyBorder="1"/>
    <xf numFmtId="0" fontId="3" fillId="0" borderId="1" xfId="0" applyFont="1" applyBorder="1" applyAlignment="1">
      <alignment horizontal="center"/>
    </xf>
    <xf numFmtId="0" fontId="4" fillId="0" borderId="1" xfId="0" applyFont="1" applyBorder="1" applyAlignment="1">
      <alignment horizontal="center"/>
    </xf>
    <xf numFmtId="37" fontId="3" fillId="6" borderId="42" xfId="0" applyNumberFormat="1" applyFont="1" applyFill="1" applyBorder="1"/>
    <xf numFmtId="37" fontId="4" fillId="0" borderId="25" xfId="0" applyNumberFormat="1" applyFont="1" applyBorder="1"/>
    <xf numFmtId="0" fontId="13" fillId="0" borderId="29" xfId="0" applyFont="1" applyBorder="1" applyAlignment="1">
      <alignment horizontal="center" vertical="center" wrapText="1"/>
    </xf>
    <xf numFmtId="0" fontId="4" fillId="2" borderId="44" xfId="0" applyFont="1" applyFill="1" applyBorder="1" applyAlignment="1">
      <alignment horizontal="center" wrapText="1"/>
    </xf>
    <xf numFmtId="0" fontId="4" fillId="2" borderId="4" xfId="0" applyFont="1" applyFill="1" applyBorder="1"/>
    <xf numFmtId="0" fontId="4" fillId="2" borderId="4" xfId="0" applyFont="1" applyFill="1" applyBorder="1" applyAlignment="1">
      <alignment horizontal="center"/>
    </xf>
    <xf numFmtId="0" fontId="4" fillId="2" borderId="10" xfId="0" applyFont="1" applyFill="1" applyBorder="1"/>
    <xf numFmtId="0" fontId="4" fillId="0" borderId="43" xfId="0" applyFont="1" applyBorder="1"/>
    <xf numFmtId="0" fontId="4" fillId="0" borderId="4" xfId="0" applyFont="1" applyBorder="1"/>
    <xf numFmtId="0" fontId="4" fillId="0" borderId="10" xfId="0" applyFont="1" applyBorder="1"/>
    <xf numFmtId="0" fontId="13" fillId="0" borderId="0" xfId="0" applyFont="1" applyAlignment="1">
      <alignment horizontal="center" vertical="center" wrapText="1"/>
    </xf>
    <xf numFmtId="0" fontId="4" fillId="2" borderId="0" xfId="0" applyFont="1" applyFill="1" applyAlignment="1">
      <alignment horizontal="center" wrapText="1"/>
    </xf>
    <xf numFmtId="0" fontId="4" fillId="2" borderId="0" xfId="0" applyFont="1" applyFill="1"/>
    <xf numFmtId="0" fontId="4" fillId="2" borderId="0" xfId="0" applyFont="1" applyFill="1" applyAlignment="1">
      <alignment horizontal="center"/>
    </xf>
    <xf numFmtId="0" fontId="27" fillId="0" borderId="0" xfId="0" applyFont="1" applyAlignment="1">
      <alignment vertical="center" wrapText="1"/>
    </xf>
    <xf numFmtId="0" fontId="6" fillId="0" borderId="1" xfId="0" applyFont="1" applyBorder="1" applyAlignment="1" applyProtection="1">
      <alignment horizontal="right"/>
      <protection locked="0"/>
    </xf>
    <xf numFmtId="0" fontId="8" fillId="0" borderId="1" xfId="0" applyFont="1" applyBorder="1" applyProtection="1">
      <protection locked="0"/>
    </xf>
    <xf numFmtId="0" fontId="4" fillId="0" borderId="18" xfId="0" applyFont="1" applyBorder="1" applyAlignment="1">
      <alignment horizontal="center" vertical="center" wrapText="1"/>
    </xf>
    <xf numFmtId="0" fontId="15" fillId="8" borderId="1" xfId="0" applyFont="1" applyFill="1" applyBorder="1" applyAlignment="1">
      <alignment vertical="top" wrapText="1"/>
    </xf>
    <xf numFmtId="0" fontId="15" fillId="8" borderId="1" xfId="0" applyFont="1" applyFill="1" applyBorder="1" applyAlignment="1">
      <alignment horizontal="left" vertical="top" wrapText="1"/>
    </xf>
    <xf numFmtId="0" fontId="15" fillId="8" borderId="1" xfId="0" applyFont="1" applyFill="1" applyBorder="1" applyAlignment="1">
      <alignment wrapText="1"/>
    </xf>
    <xf numFmtId="0" fontId="15" fillId="8" borderId="1" xfId="0" applyFont="1" applyFill="1" applyBorder="1" applyAlignment="1">
      <alignment horizontal="left" wrapText="1"/>
    </xf>
    <xf numFmtId="0" fontId="16" fillId="8" borderId="1" xfId="0" applyFont="1" applyFill="1" applyBorder="1" applyAlignment="1">
      <alignment wrapText="1"/>
    </xf>
    <xf numFmtId="0" fontId="16" fillId="8" borderId="1" xfId="0" applyFont="1" applyFill="1" applyBorder="1" applyAlignment="1">
      <alignment horizontal="center"/>
    </xf>
    <xf numFmtId="0" fontId="16" fillId="8" borderId="1" xfId="0" applyFont="1" applyFill="1" applyBorder="1" applyAlignment="1">
      <alignment horizontal="center" wrapText="1"/>
    </xf>
    <xf numFmtId="0" fontId="16" fillId="8" borderId="1" xfId="0" applyFont="1" applyFill="1" applyBorder="1" applyAlignment="1">
      <alignment horizontal="left" wrapText="1"/>
    </xf>
    <xf numFmtId="0" fontId="14" fillId="0" borderId="1" xfId="0" applyFont="1" applyBorder="1" applyAlignment="1" applyProtection="1">
      <alignment horizontal="center" wrapText="1"/>
      <protection locked="0"/>
    </xf>
    <xf numFmtId="0" fontId="16" fillId="0" borderId="1" xfId="0" applyFont="1" applyBorder="1" applyAlignment="1">
      <alignment wrapText="1"/>
    </xf>
    <xf numFmtId="37" fontId="14" fillId="10" borderId="23" xfId="0" applyNumberFormat="1" applyFont="1" applyFill="1" applyBorder="1"/>
    <xf numFmtId="164" fontId="14" fillId="10" borderId="7" xfId="0" applyNumberFormat="1" applyFont="1" applyFill="1" applyBorder="1"/>
    <xf numFmtId="0" fontId="5" fillId="0" borderId="0" xfId="0" applyFont="1" applyAlignment="1" applyProtection="1">
      <alignment horizontal="center"/>
      <protection locked="0"/>
    </xf>
    <xf numFmtId="0" fontId="3" fillId="0" borderId="40" xfId="0" applyFont="1" applyBorder="1" applyAlignment="1"/>
    <xf numFmtId="0" fontId="3" fillId="0" borderId="50" xfId="0" applyFont="1" applyBorder="1" applyAlignment="1"/>
    <xf numFmtId="0" fontId="7" fillId="0" borderId="38" xfId="0" applyFont="1" applyBorder="1" applyAlignment="1">
      <alignment horizontal="center" wrapText="1"/>
    </xf>
    <xf numFmtId="0" fontId="7" fillId="0" borderId="39" xfId="0" applyFont="1" applyBorder="1" applyAlignment="1">
      <alignment horizontal="center" wrapText="1"/>
    </xf>
    <xf numFmtId="0" fontId="10" fillId="0" borderId="3" xfId="0" applyFont="1" applyBorder="1" applyAlignment="1">
      <alignment horizontal="center" vertical="top" wrapText="1"/>
    </xf>
    <xf numFmtId="0" fontId="28" fillId="0" borderId="0" xfId="0" applyFont="1" applyAlignment="1">
      <alignment horizontal="left" vertical="center" wrapText="1"/>
    </xf>
    <xf numFmtId="0" fontId="3" fillId="0" borderId="40" xfId="0" applyFont="1" applyBorder="1" applyAlignment="1">
      <alignment horizontal="left" vertical="top" wrapText="1"/>
    </xf>
    <xf numFmtId="0" fontId="3" fillId="0" borderId="50" xfId="0" applyFont="1" applyBorder="1" applyAlignment="1">
      <alignment horizontal="left" vertical="top" wrapText="1"/>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0" borderId="0" xfId="0" applyFont="1" applyAlignment="1">
      <alignment horizontal="left" vertical="center" wrapText="1"/>
    </xf>
    <xf numFmtId="0" fontId="7" fillId="0" borderId="0" xfId="0" applyFont="1" applyAlignment="1" applyProtection="1">
      <alignment horizontal="center"/>
      <protection locked="0"/>
    </xf>
    <xf numFmtId="0" fontId="4" fillId="0" borderId="4" xfId="0" applyFont="1" applyBorder="1" applyAlignment="1">
      <alignment horizontal="center" vertical="center" wrapText="1"/>
    </xf>
    <xf numFmtId="0" fontId="9" fillId="0" borderId="0" xfId="0" applyFont="1" applyAlignment="1">
      <alignment horizontal="center" wrapText="1"/>
    </xf>
  </cellXfs>
  <cellStyles count="1">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114303</xdr:colOff>
      <xdr:row>1</xdr:row>
      <xdr:rowOff>173356</xdr:rowOff>
    </xdr:from>
    <xdr:to>
      <xdr:col>13</xdr:col>
      <xdr:colOff>305889</xdr:colOff>
      <xdr:row>77</xdr:row>
      <xdr:rowOff>10584</xdr:rowOff>
    </xdr:to>
    <xdr:sp macro="" textlink="">
      <xdr:nvSpPr>
        <xdr:cNvPr id="2" name="TextBox 1">
          <a:extLst>
            <a:ext uri="{FF2B5EF4-FFF2-40B4-BE49-F238E27FC236}">
              <a16:creationId xmlns:a16="http://schemas.microsoft.com/office/drawing/2014/main" id="{BB1A841A-1E0E-44B7-BBD5-311968547CA8}"/>
            </a:ext>
          </a:extLst>
        </xdr:cNvPr>
        <xdr:cNvSpPr txBox="1"/>
      </xdr:nvSpPr>
      <xdr:spPr>
        <a:xfrm>
          <a:off x="114303" y="353273"/>
          <a:ext cx="13357253" cy="13510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1" u="sng">
              <a:solidFill>
                <a:schemeClr val="dk1"/>
              </a:solidFill>
              <a:effectLst/>
              <a:latin typeface="Roboto" panose="02000000000000000000" pitchFamily="2" charset="0"/>
              <a:ea typeface="Roboto" panose="02000000000000000000" pitchFamily="2" charset="0"/>
              <a:cs typeface="+mn-cs"/>
            </a:rPr>
            <a:t>BUDGET PREPARATION INSTRUCTIONS: </a:t>
          </a:r>
        </a:p>
        <a:p>
          <a:endParaRPr lang="en-GB" sz="1400">
            <a:solidFill>
              <a:schemeClr val="dk1"/>
            </a:solidFill>
            <a:effectLst/>
            <a:latin typeface="Roboto" panose="02000000000000000000" pitchFamily="2" charset="0"/>
            <a:ea typeface="Roboto" panose="02000000000000000000" pitchFamily="2" charset="0"/>
            <a:cs typeface="+mn-cs"/>
          </a:endParaRPr>
        </a:p>
        <a:p>
          <a:r>
            <a:rPr lang="en-US" sz="1200" b="1" i="1">
              <a:solidFill>
                <a:schemeClr val="dk1"/>
              </a:solidFill>
              <a:effectLst/>
              <a:latin typeface="Roboto" panose="02000000000000000000" pitchFamily="2" charset="0"/>
              <a:ea typeface="Roboto" panose="02000000000000000000" pitchFamily="2" charset="0"/>
              <a:cs typeface="+mn-cs"/>
            </a:rPr>
            <a:t>General Budget instructions:</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fr-FR" sz="1200" b="1" i="1">
              <a:solidFill>
                <a:schemeClr val="dk1"/>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chemeClr val="dk1"/>
              </a:solidFill>
              <a:effectLst/>
              <a:latin typeface="Roboto" panose="02000000000000000000" pitchFamily="2" charset="0"/>
              <a:ea typeface="Roboto" panose="02000000000000000000" pitchFamily="2" charset="0"/>
              <a:cs typeface="+mn-cs"/>
            </a:rPr>
            <a:t> </a:t>
          </a:r>
          <a:r>
            <a:rPr lang="en-US" sz="1200" b="1" i="1">
              <a:solidFill>
                <a:schemeClr val="dk1"/>
              </a:solidFill>
              <a:effectLst/>
              <a:latin typeface="Roboto" panose="02000000000000000000" pitchFamily="2" charset="0"/>
              <a:ea typeface="Roboto" panose="02000000000000000000" pitchFamily="2" charset="0"/>
              <a:cs typeface="+mn-cs"/>
            </a:rPr>
            <a:t>UNDEF funds projects, not CSO organizational support costs, and expects the bulk of the grant to be used for direct project delivery.</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fr-FR" sz="1200" b="1" i="1">
              <a:solidFill>
                <a:schemeClr val="dk1"/>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chemeClr val="dk1"/>
              </a:solidFill>
              <a:effectLst/>
              <a:latin typeface="Roboto" panose="02000000000000000000" pitchFamily="2" charset="0"/>
              <a:ea typeface="Roboto" panose="02000000000000000000" pitchFamily="2" charset="0"/>
              <a:cs typeface="+mn-cs"/>
            </a:rPr>
            <a:t> </a:t>
          </a:r>
          <a:r>
            <a:rPr lang="en-US" sz="1200" i="1">
              <a:solidFill>
                <a:schemeClr val="dk1"/>
              </a:solidFill>
              <a:effectLst/>
              <a:latin typeface="Roboto" panose="02000000000000000000" pitchFamily="2" charset="0"/>
              <a:ea typeface="Roboto" panose="02000000000000000000" pitchFamily="2" charset="0"/>
              <a:cs typeface="+mn-cs"/>
            </a:rPr>
            <a:t>The total grant award should be </a:t>
          </a:r>
          <a:r>
            <a:rPr lang="en-US" sz="1200" b="1" i="1">
              <a:solidFill>
                <a:schemeClr val="dk1"/>
              </a:solidFill>
              <a:effectLst/>
              <a:latin typeface="Roboto" panose="02000000000000000000" pitchFamily="2" charset="0"/>
              <a:ea typeface="Roboto" panose="02000000000000000000" pitchFamily="2" charset="0"/>
              <a:cs typeface="+mn-cs"/>
            </a:rPr>
            <a:t>exactly</a:t>
          </a:r>
          <a:r>
            <a:rPr lang="en-US" sz="1200" i="1">
              <a:solidFill>
                <a:schemeClr val="dk1"/>
              </a:solidFill>
              <a:effectLst/>
              <a:latin typeface="Roboto" panose="02000000000000000000" pitchFamily="2" charset="0"/>
              <a:ea typeface="Roboto" panose="02000000000000000000" pitchFamily="2" charset="0"/>
              <a:cs typeface="+mn-cs"/>
            </a:rPr>
            <a:t> as specified by UNDEF in their initial notification to the Implementing Partner. (note that M&amp;E costs are 10% of the total project costs, and </a:t>
          </a:r>
          <a:r>
            <a:rPr lang="en-US" sz="1200" b="1" i="1">
              <a:solidFill>
                <a:schemeClr val="dk1"/>
              </a:solidFill>
              <a:effectLst/>
              <a:latin typeface="Roboto" panose="02000000000000000000" pitchFamily="2" charset="0"/>
              <a:ea typeface="Roboto" panose="02000000000000000000" pitchFamily="2" charset="0"/>
              <a:cs typeface="+mn-cs"/>
            </a:rPr>
            <a:t>not</a:t>
          </a:r>
          <a:r>
            <a:rPr lang="en-US" sz="1200" i="1">
              <a:solidFill>
                <a:schemeClr val="dk1"/>
              </a:solidFill>
              <a:effectLst/>
              <a:latin typeface="Roboto" panose="02000000000000000000" pitchFamily="2" charset="0"/>
              <a:ea typeface="Roboto" panose="02000000000000000000" pitchFamily="2" charset="0"/>
              <a:cs typeface="+mn-cs"/>
            </a:rPr>
            <a:t> 10% of the total grant award) </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fr-FR" sz="1200" b="1" i="1">
              <a:solidFill>
                <a:schemeClr val="dk1"/>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chemeClr val="dk1"/>
              </a:solidFill>
              <a:effectLst/>
              <a:latin typeface="Roboto" panose="02000000000000000000" pitchFamily="2" charset="0"/>
              <a:ea typeface="Roboto" panose="02000000000000000000" pitchFamily="2" charset="0"/>
              <a:cs typeface="+mn-cs"/>
            </a:rPr>
            <a:t> </a:t>
          </a:r>
          <a:r>
            <a:rPr lang="en-US" sz="1200" b="1" i="1">
              <a:solidFill>
                <a:schemeClr val="dk1"/>
              </a:solidFill>
              <a:effectLst/>
              <a:latin typeface="Roboto" panose="02000000000000000000" pitchFamily="2" charset="0"/>
              <a:ea typeface="Roboto" panose="02000000000000000000" pitchFamily="2" charset="0"/>
              <a:cs typeface="+mn-cs"/>
            </a:rPr>
            <a:t>DO NOT MODIFY the Excel budget template, budget line headings, or formulas </a:t>
          </a:r>
          <a:r>
            <a:rPr lang="en-US" sz="1200" i="1">
              <a:solidFill>
                <a:schemeClr val="dk1"/>
              </a:solidFill>
              <a:effectLst/>
              <a:latin typeface="Roboto" panose="02000000000000000000" pitchFamily="2" charset="0"/>
              <a:ea typeface="Roboto" panose="02000000000000000000" pitchFamily="2" charset="0"/>
              <a:cs typeface="+mn-cs"/>
            </a:rPr>
            <a:t>in any way. UNDEF cannot accept budgets in incorrect/modified </a:t>
          </a:r>
          <a:r>
            <a:rPr lang="en-US" sz="1200" i="1">
              <a:solidFill>
                <a:sysClr val="windowText" lastClr="000000"/>
              </a:solidFill>
              <a:effectLst/>
              <a:latin typeface="Roboto" panose="02000000000000000000" pitchFamily="2" charset="0"/>
              <a:ea typeface="Roboto" panose="02000000000000000000" pitchFamily="2" charset="0"/>
              <a:cs typeface="+mn-cs"/>
            </a:rPr>
            <a:t>templates. </a:t>
          </a:r>
          <a:r>
            <a:rPr lang="en-GB" sz="1200" b="1" i="1">
              <a:solidFill>
                <a:sysClr val="windowText" lastClr="000000"/>
              </a:solidFill>
              <a:effectLst/>
              <a:latin typeface="Roboto" panose="02000000000000000000" pitchFamily="2" charset="0"/>
              <a:ea typeface="Roboto" panose="02000000000000000000" pitchFamily="2" charset="0"/>
              <a:cs typeface="+mn-cs"/>
            </a:rPr>
            <a:t>Please note green, pink and yellow cells are formulas and should not be altered. </a:t>
          </a:r>
          <a:endParaRPr lang="en-GB" sz="1200" i="1">
            <a:solidFill>
              <a:sysClr val="windowText" lastClr="000000"/>
            </a:solidFill>
            <a:effectLst/>
            <a:latin typeface="Roboto" panose="02000000000000000000" pitchFamily="2" charset="0"/>
            <a:ea typeface="Roboto" panose="02000000000000000000" pitchFamily="2" charset="0"/>
            <a:cs typeface="+mn-cs"/>
          </a:endParaRPr>
        </a:p>
        <a:p>
          <a:pPr lvl="0"/>
          <a:r>
            <a:rPr lang="fr-FR" sz="1200" b="1" i="1">
              <a:solidFill>
                <a:sysClr val="windowText" lastClr="000000"/>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ysClr val="windowText" lastClr="000000"/>
              </a:solidFill>
              <a:effectLst/>
              <a:latin typeface="Roboto" panose="02000000000000000000" pitchFamily="2" charset="0"/>
              <a:ea typeface="Roboto" panose="02000000000000000000" pitchFamily="2" charset="0"/>
              <a:cs typeface="+mn-cs"/>
            </a:rPr>
            <a:t> </a:t>
          </a:r>
          <a:r>
            <a:rPr lang="en-US" sz="1200" b="1" i="1">
              <a:solidFill>
                <a:sysClr val="windowText" lastClr="000000"/>
              </a:solidFill>
              <a:effectLst/>
              <a:latin typeface="Roboto" panose="02000000000000000000" pitchFamily="2" charset="0"/>
              <a:ea typeface="Roboto" panose="02000000000000000000" pitchFamily="2" charset="0"/>
              <a:cs typeface="+mn-cs"/>
            </a:rPr>
            <a:t>Units and quantities have to be clearly specified for each and every budget line</a:t>
          </a:r>
          <a:r>
            <a:rPr lang="en-US" sz="1200" i="1">
              <a:solidFill>
                <a:sysClr val="windowText" lastClr="000000"/>
              </a:solidFill>
              <a:effectLst/>
              <a:latin typeface="Roboto" panose="02000000000000000000" pitchFamily="2" charset="0"/>
              <a:ea typeface="Roboto" panose="02000000000000000000" pitchFamily="2" charset="0"/>
              <a:cs typeface="+mn-cs"/>
            </a:rPr>
            <a:t>, as in this Excel template example. Use column D to provide more details when required.</a:t>
          </a:r>
          <a:endParaRPr lang="en-GB" sz="1200" i="1">
            <a:solidFill>
              <a:sysClr val="windowText" lastClr="000000"/>
            </a:solidFill>
            <a:effectLst/>
            <a:latin typeface="Roboto" panose="02000000000000000000" pitchFamily="2" charset="0"/>
            <a:ea typeface="Roboto" panose="02000000000000000000" pitchFamily="2" charset="0"/>
            <a:cs typeface="+mn-cs"/>
          </a:endParaRPr>
        </a:p>
        <a:p>
          <a:pPr lvl="0"/>
          <a:r>
            <a:rPr lang="fr-FR" sz="1200" b="1" i="1">
              <a:solidFill>
                <a:sysClr val="windowText" lastClr="000000"/>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The project budget should be </a:t>
          </a:r>
          <a:r>
            <a:rPr lang="en-US" sz="1200" b="1" i="1">
              <a:solidFill>
                <a:sysClr val="windowText" lastClr="000000"/>
              </a:solidFill>
              <a:effectLst/>
              <a:latin typeface="Roboto" panose="02000000000000000000" pitchFamily="2" charset="0"/>
              <a:ea typeface="Roboto" panose="02000000000000000000" pitchFamily="2" charset="0"/>
              <a:cs typeface="+mn-cs"/>
            </a:rPr>
            <a:t>coherent with activities/outputs mentioned in Attachment 2 (Work Plan).</a:t>
          </a:r>
          <a:r>
            <a:rPr lang="en-US" sz="1200" b="1" i="1" baseline="0">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Conversely, </a:t>
          </a:r>
          <a:r>
            <a:rPr lang="en-US" sz="1200" b="1" i="1">
              <a:solidFill>
                <a:sysClr val="windowText" lastClr="000000"/>
              </a:solidFill>
              <a:effectLst/>
              <a:latin typeface="Roboto" panose="02000000000000000000" pitchFamily="2" charset="0"/>
              <a:ea typeface="Roboto" panose="02000000000000000000" pitchFamily="2" charset="0"/>
              <a:cs typeface="+mn-cs"/>
            </a:rPr>
            <a:t>all outputs in the budget should be clearly explained in </a:t>
          </a:r>
          <a:r>
            <a:rPr lang="en-US" sz="1200" b="1" i="1" baseline="0">
              <a:solidFill>
                <a:sysClr val="windowText" lastClr="000000"/>
              </a:solidFill>
              <a:effectLst/>
              <a:latin typeface="Roboto" panose="02000000000000000000" pitchFamily="2" charset="0"/>
              <a:ea typeface="Roboto" panose="02000000000000000000" pitchFamily="2" charset="0"/>
              <a:cs typeface="+mn-cs"/>
            </a:rPr>
            <a:t>Attachment 2 (Work Plan)</a:t>
          </a:r>
          <a:r>
            <a:rPr lang="en-US" sz="1200" i="1">
              <a:solidFill>
                <a:sysClr val="windowText" lastClr="000000"/>
              </a:solidFill>
              <a:effectLst/>
              <a:latin typeface="Roboto" panose="02000000000000000000" pitchFamily="2" charset="0"/>
              <a:ea typeface="Roboto" panose="02000000000000000000" pitchFamily="2" charset="0"/>
              <a:cs typeface="+mn-cs"/>
            </a:rPr>
            <a:t>. </a:t>
          </a:r>
        </a:p>
        <a:p>
          <a:pPr lvl="0"/>
          <a:r>
            <a:rPr lang="fr-FR" sz="1200" b="1" i="1">
              <a:solidFill>
                <a:sysClr val="windowText" lastClr="000000"/>
              </a:solidFill>
              <a:effectLst/>
              <a:latin typeface="Roboto" panose="02000000000000000000" pitchFamily="2" charset="0"/>
              <a:ea typeface="Roboto" panose="02000000000000000000" pitchFamily="2" charset="0"/>
              <a:cs typeface="+mn-cs"/>
              <a:sym typeface="Wingdings" panose="05000000000000000000" pitchFamily="2" charset="2"/>
            </a:rPr>
            <a:t></a:t>
          </a:r>
          <a:r>
            <a:rPr lang="fr-FR" sz="1200" b="1" i="1" baseline="0">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For each budget item, please indicate the related output number in column B, as found in Attachment 2 (Work Plan). E.g. if the Work Plan mentions a training workshop as output 2.3, then all costs listed in the budget for this training workshop should include the output number 2.3 in column B. </a:t>
          </a:r>
        </a:p>
        <a:p>
          <a:pPr lvl="0"/>
          <a:r>
            <a:rPr lang="fr-FR" sz="1200" b="1" i="1">
              <a:solidFill>
                <a:sysClr val="windowText" lastClr="000000"/>
              </a:solidFill>
              <a:effectLst/>
              <a:latin typeface="Roboto" panose="02000000000000000000" pitchFamily="2" charset="0"/>
              <a:ea typeface="Roboto" panose="02000000000000000000" pitchFamily="2" charset="0"/>
              <a:cs typeface="+mn-cs"/>
              <a:sym typeface="Wingdings" panose="05000000000000000000" pitchFamily="2" charset="2"/>
            </a:rPr>
            <a:t></a:t>
          </a:r>
          <a:r>
            <a:rPr lang="en-GB" sz="1200" b="1" i="1">
              <a:solidFill>
                <a:sysClr val="windowText" lastClr="000000"/>
              </a:solidFill>
              <a:effectLst/>
              <a:latin typeface="Roboto" panose="02000000000000000000" pitchFamily="2" charset="0"/>
              <a:ea typeface="Roboto" panose="02000000000000000000" pitchFamily="2" charset="0"/>
              <a:cs typeface="+mn-cs"/>
            </a:rPr>
            <a:t>  Please note that totals from Planned expenditures and Disbursements need to be the same.</a:t>
          </a:r>
        </a:p>
        <a:p>
          <a:pPr lvl="0"/>
          <a:r>
            <a:rPr lang="fr-FR" sz="1200" b="1" i="1">
              <a:solidFill>
                <a:sysClr val="windowText" lastClr="000000"/>
              </a:solidFill>
              <a:effectLst/>
              <a:latin typeface="Roboto" panose="02000000000000000000" pitchFamily="2" charset="0"/>
              <a:ea typeface="Roboto" panose="02000000000000000000" pitchFamily="2" charset="0"/>
              <a:cs typeface="+mn-cs"/>
              <a:sym typeface="Wingdings" panose="05000000000000000000" pitchFamily="2" charset="2"/>
            </a:rPr>
            <a:t></a:t>
          </a:r>
          <a:r>
            <a:rPr lang="en-GB" sz="1200" b="1" i="1">
              <a:solidFill>
                <a:sysClr val="windowText" lastClr="000000"/>
              </a:solidFill>
              <a:effectLst/>
              <a:latin typeface="Roboto" panose="02000000000000000000" pitchFamily="2" charset="0"/>
              <a:ea typeface="Roboto" panose="02000000000000000000" pitchFamily="2" charset="0"/>
              <a:cs typeface="+mn-cs"/>
            </a:rPr>
            <a:t>  Finally,</a:t>
          </a:r>
          <a:r>
            <a:rPr lang="en-GB" sz="1200" b="1" i="1" baseline="0">
              <a:solidFill>
                <a:sysClr val="windowText" lastClr="000000"/>
              </a:solidFill>
              <a:effectLst/>
              <a:latin typeface="Roboto" panose="02000000000000000000" pitchFamily="2" charset="0"/>
              <a:ea typeface="Roboto" panose="02000000000000000000" pitchFamily="2" charset="0"/>
              <a:cs typeface="+mn-cs"/>
            </a:rPr>
            <a:t> a</a:t>
          </a:r>
          <a:r>
            <a:rPr lang="en-GB" sz="1200" b="1" i="1">
              <a:solidFill>
                <a:sysClr val="windowText" lastClr="000000"/>
              </a:solidFill>
              <a:effectLst/>
              <a:latin typeface="Roboto" panose="02000000000000000000" pitchFamily="2" charset="0"/>
              <a:ea typeface="Roboto" panose="02000000000000000000" pitchFamily="2" charset="0"/>
              <a:cs typeface="+mn-cs"/>
            </a:rPr>
            <a:t>mounts (including unit amounts) should be rounded off to the nearest dollar.</a:t>
          </a:r>
        </a:p>
        <a:p>
          <a:r>
            <a:rPr lang="en-US" sz="1200" b="1" i="1">
              <a:solidFill>
                <a:sysClr val="windowText" lastClr="000000"/>
              </a:solidFill>
              <a:effectLst/>
              <a:latin typeface="Roboto" panose="02000000000000000000" pitchFamily="2" charset="0"/>
              <a:ea typeface="Roboto" panose="02000000000000000000" pitchFamily="2" charset="0"/>
              <a:cs typeface="+mn-cs"/>
            </a:rPr>
            <a:t>  </a:t>
          </a:r>
          <a:endParaRPr lang="en-GB" sz="1200">
            <a:solidFill>
              <a:sysClr val="windowText" lastClr="000000"/>
            </a:solidFill>
            <a:effectLst/>
            <a:latin typeface="Roboto" panose="02000000000000000000" pitchFamily="2" charset="0"/>
            <a:ea typeface="Roboto" panose="02000000000000000000" pitchFamily="2" charset="0"/>
            <a:cs typeface="+mn-cs"/>
          </a:endParaRPr>
        </a:p>
        <a:p>
          <a:r>
            <a:rPr lang="en-US" sz="1200" b="1" i="1">
              <a:solidFill>
                <a:sysClr val="windowText" lastClr="000000"/>
              </a:solidFill>
              <a:effectLst/>
              <a:latin typeface="Roboto" panose="02000000000000000000" pitchFamily="2" charset="0"/>
              <a:ea typeface="Roboto" panose="02000000000000000000" pitchFamily="2" charset="0"/>
              <a:cs typeface="+mn-cs"/>
            </a:rPr>
            <a:t>1. Staff and other personnel costs</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r>
            <a:rPr lang="en-US" sz="1200" i="1">
              <a:solidFill>
                <a:sysClr val="windowText" lastClr="000000"/>
              </a:solidFill>
              <a:effectLst/>
              <a:latin typeface="Roboto" panose="02000000000000000000" pitchFamily="2" charset="0"/>
              <a:ea typeface="Roboto" panose="02000000000000000000" pitchFamily="2" charset="0"/>
              <a:cs typeface="+mn-cs"/>
            </a:rPr>
            <a:t>a) Salaries: </a:t>
          </a:r>
          <a:r>
            <a:rPr lang="en-US" sz="1200" b="1" i="1" u="sng">
              <a:solidFill>
                <a:sysClr val="windowText" lastClr="000000"/>
              </a:solidFill>
              <a:effectLst/>
              <a:latin typeface="Roboto" panose="02000000000000000000" pitchFamily="2" charset="0"/>
              <a:ea typeface="Roboto" panose="02000000000000000000" pitchFamily="2" charset="0"/>
              <a:cs typeface="+mn-cs"/>
            </a:rPr>
            <a:t>maximum 15%</a:t>
          </a:r>
          <a:r>
            <a:rPr lang="en-US" sz="1200" i="1" u="sng">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of total project costs.</a:t>
          </a:r>
          <a:r>
            <a:rPr lang="en-GB" sz="1200" i="0" baseline="0">
              <a:solidFill>
                <a:sysClr val="windowText" lastClr="000000"/>
              </a:solidFill>
              <a:effectLst/>
              <a:latin typeface="Roboto" panose="02000000000000000000" pitchFamily="2" charset="0"/>
              <a:ea typeface="Roboto" panose="02000000000000000000" pitchFamily="2" charset="0"/>
              <a:cs typeface="+mn-cs"/>
            </a:rPr>
            <a:t> </a:t>
          </a:r>
        </a:p>
        <a:p>
          <a:pPr lvl="0"/>
          <a:r>
            <a:rPr lang="en-US" sz="1200" i="1">
              <a:solidFill>
                <a:sysClr val="windowText" lastClr="000000"/>
              </a:solidFill>
              <a:effectLst/>
              <a:latin typeface="Roboto" panose="02000000000000000000" pitchFamily="2" charset="0"/>
              <a:ea typeface="Roboto" panose="02000000000000000000" pitchFamily="2" charset="0"/>
              <a:cs typeface="+mn-cs"/>
            </a:rPr>
            <a:t>Indicate the % of the salary paid by</a:t>
          </a:r>
          <a:r>
            <a:rPr lang="en-US" sz="1200" i="1" baseline="0">
              <a:solidFill>
                <a:sysClr val="windowText" lastClr="000000"/>
              </a:solidFill>
              <a:effectLst/>
              <a:latin typeface="Roboto" panose="02000000000000000000" pitchFamily="2" charset="0"/>
              <a:ea typeface="Roboto" panose="02000000000000000000" pitchFamily="2" charset="0"/>
              <a:cs typeface="+mn-cs"/>
            </a:rPr>
            <a:t> UNDEF project </a:t>
          </a:r>
          <a:r>
            <a:rPr lang="en-US" sz="1200" i="1">
              <a:solidFill>
                <a:sysClr val="windowText" lastClr="000000"/>
              </a:solidFill>
              <a:effectLst/>
              <a:latin typeface="Roboto" panose="02000000000000000000" pitchFamily="2" charset="0"/>
              <a:ea typeface="Roboto" panose="02000000000000000000" pitchFamily="2" charset="0"/>
              <a:cs typeface="+mn-cs"/>
            </a:rPr>
            <a:t>in column D</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r>
            <a:rPr lang="en-US" sz="1200" i="1">
              <a:solidFill>
                <a:sysClr val="windowText" lastClr="000000"/>
              </a:solidFill>
              <a:effectLst/>
              <a:latin typeface="Roboto" panose="02000000000000000000" pitchFamily="2" charset="0"/>
              <a:ea typeface="Roboto" panose="02000000000000000000" pitchFamily="2" charset="0"/>
              <a:cs typeface="+mn-cs"/>
            </a:rPr>
            <a:t>b) Consultants should be budgeted under 1b. Present their honorarium as daily fees</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r>
            <a:rPr lang="en-US" sz="1200" i="1">
              <a:solidFill>
                <a:sysClr val="windowText" lastClr="000000"/>
              </a:solidFill>
              <a:effectLst/>
              <a:latin typeface="Roboto" panose="02000000000000000000" pitchFamily="2" charset="0"/>
              <a:ea typeface="Roboto" panose="02000000000000000000" pitchFamily="2" charset="0"/>
              <a:cs typeface="+mn-cs"/>
            </a:rPr>
            <a:t>The number, title and duration for staff and consultants should be consistent with information in the Project Document (Annex A).</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solidFill>
                <a:schemeClr val="dk1"/>
              </a:solidFill>
              <a:effectLst/>
              <a:latin typeface="Roboto" panose="02000000000000000000" pitchFamily="2" charset="0"/>
              <a:ea typeface="Roboto" panose="02000000000000000000" pitchFamily="2" charset="0"/>
              <a:cs typeface="+mn-cs"/>
            </a:rPr>
            <a:t> </a:t>
          </a:r>
          <a:r>
            <a:rPr lang="en-US" sz="1200" i="1">
              <a:solidFill>
                <a:srgbClr val="FF0000"/>
              </a:solidFill>
              <a:effectLst/>
              <a:latin typeface="Roboto" panose="02000000000000000000" pitchFamily="2" charset="0"/>
              <a:ea typeface="Roboto" panose="02000000000000000000" pitchFamily="2" charset="0"/>
              <a:cs typeface="+mn-cs"/>
            </a:rPr>
            <a:t>Please note that UNDEF prefers the use of local expertize/resources over international, when they are available.</a:t>
          </a:r>
          <a:endParaRPr lang="en-US" sz="1200">
            <a:solidFill>
              <a:srgbClr val="FF0000"/>
            </a:solidFill>
            <a:effectLst/>
            <a:latin typeface="Roboto" panose="02000000000000000000" pitchFamily="2" charset="0"/>
            <a:ea typeface="Roboto" panose="02000000000000000000" pitchFamily="2" charset="0"/>
          </a:endParaRPr>
        </a:p>
        <a:p>
          <a:endParaRPr lang="en-GB" sz="1200">
            <a:solidFill>
              <a:schemeClr val="dk1"/>
            </a:solidFill>
            <a:effectLst/>
            <a:latin typeface="Roboto" panose="02000000000000000000" pitchFamily="2" charset="0"/>
            <a:ea typeface="Roboto" panose="02000000000000000000" pitchFamily="2" charset="0"/>
            <a:cs typeface="+mn-cs"/>
          </a:endParaRPr>
        </a:p>
        <a:p>
          <a:r>
            <a:rPr lang="en-US" sz="1200" b="1" i="1">
              <a:solidFill>
                <a:schemeClr val="dk1"/>
              </a:solidFill>
              <a:effectLst/>
              <a:latin typeface="Roboto" panose="02000000000000000000" pitchFamily="2" charset="0"/>
              <a:ea typeface="Roboto" panose="02000000000000000000" pitchFamily="2" charset="0"/>
              <a:cs typeface="+mn-cs"/>
            </a:rPr>
            <a:t>2. Travel</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en-US" sz="1200" i="1">
              <a:solidFill>
                <a:schemeClr val="dk1"/>
              </a:solidFill>
              <a:effectLst/>
              <a:latin typeface="Roboto" panose="02000000000000000000" pitchFamily="2" charset="0"/>
              <a:ea typeface="Roboto" panose="02000000000000000000" pitchFamily="2" charset="0"/>
              <a:cs typeface="+mn-cs"/>
            </a:rPr>
            <a:t>Note that this section is divided in three sub sections (2a, 2b and 2c) depending on who is the traveler. </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en-US" sz="1200" i="1">
              <a:solidFill>
                <a:schemeClr val="dk1"/>
              </a:solidFill>
              <a:effectLst/>
              <a:latin typeface="Roboto" panose="02000000000000000000" pitchFamily="2" charset="0"/>
              <a:ea typeface="Roboto" panose="02000000000000000000" pitchFamily="2" charset="0"/>
              <a:cs typeface="+mn-cs"/>
            </a:rPr>
            <a:t>Include here transport, per diem, accommodation and other direct costs of travel.</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en-US" sz="1200" i="1">
              <a:solidFill>
                <a:schemeClr val="dk1"/>
              </a:solidFill>
              <a:effectLst/>
              <a:latin typeface="Roboto" panose="02000000000000000000" pitchFamily="2" charset="0"/>
              <a:ea typeface="Roboto" panose="02000000000000000000" pitchFamily="2" charset="0"/>
              <a:cs typeface="+mn-cs"/>
            </a:rPr>
            <a:t>Compensation for meals while travelling can be included here (as per diem), but do not include meals served during project activities such as workshops (those meals should go under section 7a) </a:t>
          </a:r>
          <a:endParaRPr lang="en-GB" sz="1200">
            <a:solidFill>
              <a:schemeClr val="dk1"/>
            </a:solidFill>
            <a:effectLst/>
            <a:latin typeface="Roboto" panose="02000000000000000000" pitchFamily="2" charset="0"/>
            <a:ea typeface="Roboto" panose="02000000000000000000" pitchFamily="2" charset="0"/>
            <a:cs typeface="+mn-cs"/>
          </a:endParaRPr>
        </a:p>
        <a:p>
          <a:pPr lvl="0">
            <a:lnSpc>
              <a:spcPts val="1200"/>
            </a:lnSpc>
          </a:pPr>
          <a:r>
            <a:rPr lang="en-US" sz="1200" i="1">
              <a:solidFill>
                <a:schemeClr val="dk1"/>
              </a:solidFill>
              <a:effectLst/>
              <a:latin typeface="Roboto" panose="02000000000000000000" pitchFamily="2" charset="0"/>
              <a:ea typeface="Roboto" panose="02000000000000000000" pitchFamily="2" charset="0"/>
              <a:cs typeface="+mn-cs"/>
            </a:rPr>
            <a:t>Be clear in column D about the calculation of the number of units, means of transport, and if you are giving a monetary compensation or actually paying for a travel ticket.</a:t>
          </a:r>
          <a:endParaRPr lang="en-GB" sz="1200">
            <a:solidFill>
              <a:schemeClr val="dk1"/>
            </a:solidFill>
            <a:effectLst/>
            <a:latin typeface="Roboto" panose="02000000000000000000" pitchFamily="2" charset="0"/>
            <a:ea typeface="Roboto" panose="02000000000000000000" pitchFamily="2" charset="0"/>
            <a:cs typeface="+mn-cs"/>
          </a:endParaRPr>
        </a:p>
        <a:p>
          <a:pPr lvl="0"/>
          <a:r>
            <a:rPr lang="en-US" sz="1200" i="1">
              <a:solidFill>
                <a:schemeClr val="dk1"/>
              </a:solidFill>
              <a:effectLst/>
              <a:latin typeface="Roboto" panose="02000000000000000000" pitchFamily="2" charset="0"/>
              <a:ea typeface="Roboto" panose="02000000000000000000" pitchFamily="2" charset="0"/>
              <a:cs typeface="+mn-cs"/>
            </a:rPr>
            <a:t>Travel costs should be reasonable and consistent. For example, use the same per diem rate for all travel to the same location.</a:t>
          </a:r>
          <a:endParaRPr lang="en-GB" sz="1200">
            <a:solidFill>
              <a:schemeClr val="dk1"/>
            </a:solidFill>
            <a:effectLst/>
            <a:latin typeface="Roboto" panose="02000000000000000000" pitchFamily="2" charset="0"/>
            <a:ea typeface="Roboto" panose="02000000000000000000" pitchFamily="2" charset="0"/>
            <a:cs typeface="+mn-cs"/>
          </a:endParaRPr>
        </a:p>
        <a:p>
          <a:pPr>
            <a:lnSpc>
              <a:spcPts val="1200"/>
            </a:lnSpc>
          </a:pPr>
          <a:r>
            <a:rPr lang="en-US" sz="1200" b="1" i="1">
              <a:solidFill>
                <a:schemeClr val="dk1"/>
              </a:solidFill>
              <a:effectLst/>
              <a:latin typeface="Roboto" panose="02000000000000000000" pitchFamily="2" charset="0"/>
              <a:ea typeface="Roboto" panose="02000000000000000000" pitchFamily="2" charset="0"/>
              <a:cs typeface="+mn-cs"/>
            </a:rPr>
            <a:t> </a:t>
          </a:r>
        </a:p>
        <a:p>
          <a:r>
            <a:rPr lang="en-US" sz="1200" b="1" i="1">
              <a:solidFill>
                <a:schemeClr val="dk1"/>
              </a:solidFill>
              <a:effectLst/>
              <a:latin typeface="Roboto" panose="02000000000000000000" pitchFamily="2" charset="0"/>
              <a:ea typeface="Roboto" panose="02000000000000000000" pitchFamily="2" charset="0"/>
              <a:cs typeface="+mn-cs"/>
            </a:rPr>
            <a:t>3. Equipment and Furniture</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This section should be modest and stick to direct needs of the project as UNDEF does not support general equipment needs for the organization, only for the project.</a:t>
          </a:r>
          <a:endParaRPr lang="en-US" sz="1200">
            <a:effectLst/>
            <a:latin typeface="Roboto" panose="02000000000000000000" pitchFamily="2" charset="0"/>
            <a:ea typeface="Roboto" panose="02000000000000000000" pitchFamily="2" charset="0"/>
          </a:endParaRPr>
        </a:p>
        <a:p>
          <a:r>
            <a:rPr lang="en-US" sz="1200" i="1">
              <a:solidFill>
                <a:sysClr val="windowText" lastClr="000000"/>
              </a:solidFill>
              <a:effectLst/>
              <a:latin typeface="Roboto" panose="02000000000000000000" pitchFamily="2" charset="0"/>
              <a:ea typeface="Roboto" panose="02000000000000000000" pitchFamily="2" charset="0"/>
              <a:cs typeface="+mn-cs"/>
            </a:rPr>
            <a:t>UNDEF</a:t>
          </a:r>
          <a:r>
            <a:rPr lang="en-US" sz="1200" i="1" baseline="0">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may ask </a:t>
          </a:r>
          <a:r>
            <a:rPr lang="en-US" sz="1200" i="1">
              <a:solidFill>
                <a:schemeClr val="dk1"/>
              </a:solidFill>
              <a:effectLst/>
              <a:latin typeface="Roboto" panose="02000000000000000000" pitchFamily="2" charset="0"/>
              <a:ea typeface="Roboto" panose="02000000000000000000" pitchFamily="2" charset="0"/>
              <a:cs typeface="+mn-cs"/>
            </a:rPr>
            <a:t>to provide proof of cost estimates. UNDEF does not normally approve the purchase of vehicles.</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Be clear in column D about the calculation of the number of units</a:t>
          </a:r>
          <a:endParaRPr lang="en-US" sz="1200">
            <a:effectLst/>
            <a:latin typeface="Roboto" panose="02000000000000000000" pitchFamily="2" charset="0"/>
            <a:ea typeface="Roboto" panose="02000000000000000000" pitchFamily="2" charset="0"/>
          </a:endParaRPr>
        </a:p>
        <a:p>
          <a:pPr>
            <a:lnSpc>
              <a:spcPts val="1200"/>
            </a:lnSpc>
          </a:pPr>
          <a:endParaRPr lang="en-US" sz="1200" b="1" i="1">
            <a:solidFill>
              <a:schemeClr val="dk1"/>
            </a:solidFill>
            <a:effectLst/>
            <a:latin typeface="Roboto" panose="02000000000000000000" pitchFamily="2" charset="0"/>
            <a:ea typeface="Roboto" panose="02000000000000000000" pitchFamily="2" charset="0"/>
            <a:cs typeface="+mn-cs"/>
          </a:endParaRPr>
        </a:p>
        <a:p>
          <a:r>
            <a:rPr lang="en-US" sz="1200" b="1" i="1">
              <a:solidFill>
                <a:schemeClr val="dk1"/>
              </a:solidFill>
              <a:effectLst/>
              <a:latin typeface="Roboto" panose="02000000000000000000" pitchFamily="2" charset="0"/>
              <a:ea typeface="Roboto" panose="02000000000000000000" pitchFamily="2" charset="0"/>
              <a:cs typeface="+mn-cs"/>
            </a:rPr>
            <a:t>4. Contractual Services</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Include here contracts with companies (not individual consultants) that will deliver a service for the project, for example the production of a TV show, maintaining a website, or carrying out a household survey.</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Include one total amount per company contracted (even if they provide several services) and explain the services briefly in column D.</a:t>
          </a:r>
          <a:endParaRPr lang="en-US" sz="1200">
            <a:effectLst/>
            <a:latin typeface="Roboto" panose="02000000000000000000" pitchFamily="2" charset="0"/>
            <a:ea typeface="Roboto" panose="02000000000000000000" pitchFamily="2" charset="0"/>
          </a:endParaRPr>
        </a:p>
        <a:p>
          <a:endParaRPr lang="en-US" sz="1200" b="1" i="1">
            <a:solidFill>
              <a:schemeClr val="dk1"/>
            </a:solidFill>
            <a:effectLst/>
            <a:latin typeface="Roboto" panose="02000000000000000000" pitchFamily="2" charset="0"/>
            <a:ea typeface="Roboto" panose="02000000000000000000" pitchFamily="2" charset="0"/>
            <a:cs typeface="+mn-cs"/>
          </a:endParaRPr>
        </a:p>
        <a:p>
          <a:r>
            <a:rPr lang="en-US" sz="1200" b="1" i="1">
              <a:solidFill>
                <a:schemeClr val="dk1"/>
              </a:solidFill>
              <a:effectLst/>
              <a:latin typeface="Roboto" panose="02000000000000000000" pitchFamily="2" charset="0"/>
              <a:ea typeface="Roboto" panose="02000000000000000000" pitchFamily="2" charset="0"/>
              <a:cs typeface="+mn-cs"/>
            </a:rPr>
            <a:t>5. Supplies, Commodities and Materials</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General purpose office supplies and stationary linked to the operations of the grantee organization should go in this section</a:t>
          </a:r>
          <a:r>
            <a:rPr lang="en-US" sz="1200" i="1" baseline="0">
              <a:solidFill>
                <a:schemeClr val="dk1"/>
              </a:solidFill>
              <a:effectLst/>
              <a:latin typeface="Roboto" panose="02000000000000000000" pitchFamily="2" charset="0"/>
              <a:ea typeface="Roboto" panose="02000000000000000000" pitchFamily="2" charset="0"/>
              <a:cs typeface="+mn-cs"/>
            </a:rPr>
            <a:t> (Any printed materials or supplies directly needed for project activities please include in section 7a). </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Include</a:t>
          </a:r>
          <a:r>
            <a:rPr lang="en-US" sz="1200" i="1" baseline="0">
              <a:solidFill>
                <a:schemeClr val="dk1"/>
              </a:solidFill>
              <a:effectLst/>
              <a:latin typeface="Roboto" panose="02000000000000000000" pitchFamily="2" charset="0"/>
              <a:ea typeface="Roboto" panose="02000000000000000000" pitchFamily="2" charset="0"/>
              <a:cs typeface="+mn-cs"/>
            </a:rPr>
            <a:t> here items such as boxes, cartons, medical supplies (rare to UNDEF projects). </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Consider if some print materials are not better suited for digital distribution instead</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Be clear in column D about the calculation of the number of units</a:t>
          </a:r>
          <a:endParaRPr lang="en-US" sz="1200">
            <a:effectLst/>
            <a:latin typeface="Roboto" panose="02000000000000000000" pitchFamily="2" charset="0"/>
            <a:ea typeface="Roboto" panose="02000000000000000000" pitchFamily="2" charset="0"/>
          </a:endParaRPr>
        </a:p>
        <a:p>
          <a:pPr>
            <a:lnSpc>
              <a:spcPts val="1200"/>
            </a:lnSpc>
          </a:pPr>
          <a:r>
            <a:rPr lang="en-US" sz="1200" b="1" i="1">
              <a:solidFill>
                <a:sysClr val="windowText" lastClr="000000"/>
              </a:solidFill>
              <a:effectLst/>
              <a:latin typeface="Roboto" panose="02000000000000000000" pitchFamily="2" charset="0"/>
              <a:ea typeface="Roboto" panose="02000000000000000000" pitchFamily="2" charset="0"/>
              <a:cs typeface="+mn-cs"/>
            </a:rPr>
            <a:t>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a:lnSpc>
              <a:spcPts val="1200"/>
            </a:lnSpc>
          </a:pPr>
          <a:r>
            <a:rPr lang="en-US" sz="1200" b="1" i="1">
              <a:solidFill>
                <a:schemeClr val="dk1"/>
              </a:solidFill>
              <a:effectLst/>
              <a:latin typeface="Roboto" panose="02000000000000000000" pitchFamily="2" charset="0"/>
              <a:ea typeface="Roboto" panose="02000000000000000000" pitchFamily="2" charset="0"/>
              <a:cs typeface="+mn-cs"/>
            </a:rPr>
            <a:t>6. Transfers &amp; Grants to Implementing Partners</a:t>
          </a:r>
          <a:endParaRPr lang="en-GB" sz="1200">
            <a:solidFill>
              <a:schemeClr val="dk1"/>
            </a:solidFill>
            <a:effectLst/>
            <a:latin typeface="Roboto" panose="02000000000000000000" pitchFamily="2" charset="0"/>
            <a:ea typeface="Roboto" panose="02000000000000000000" pitchFamily="2" charset="0"/>
            <a:cs typeface="+mn-cs"/>
          </a:endParaRPr>
        </a:p>
        <a:p>
          <a:pPr lvl="0">
            <a:lnSpc>
              <a:spcPts val="1200"/>
            </a:lnSpc>
          </a:pPr>
          <a:r>
            <a:rPr lang="en-US" sz="1200" i="1">
              <a:solidFill>
                <a:sysClr val="windowText" lastClr="000000"/>
              </a:solidFill>
              <a:effectLst/>
              <a:latin typeface="Roboto" panose="02000000000000000000" pitchFamily="2" charset="0"/>
              <a:ea typeface="Roboto" panose="02000000000000000000" pitchFamily="2" charset="0"/>
              <a:cs typeface="+mn-cs"/>
            </a:rPr>
            <a:t>a) If you plan on transferring a specific amount of funds to your implementing partners to carry out activities include this under section 6a</a:t>
          </a:r>
          <a:r>
            <a:rPr lang="en-US" sz="1200" i="1" baseline="0">
              <a:solidFill>
                <a:sysClr val="windowText" lastClr="000000"/>
              </a:solidFill>
              <a:effectLst/>
              <a:latin typeface="Roboto" panose="02000000000000000000" pitchFamily="2" charset="0"/>
              <a:ea typeface="Roboto" panose="02000000000000000000" pitchFamily="2" charset="0"/>
              <a:cs typeface="+mn-cs"/>
            </a:rPr>
            <a:t> and indicate a cost breakdown of the transfers</a:t>
          </a:r>
          <a:r>
            <a:rPr lang="en-US" sz="1200" i="1">
              <a:solidFill>
                <a:sysClr val="windowText" lastClr="000000"/>
              </a:solidFill>
              <a:effectLst/>
              <a:latin typeface="Roboto" panose="02000000000000000000" pitchFamily="2" charset="0"/>
              <a:ea typeface="Roboto" panose="02000000000000000000" pitchFamily="2" charset="0"/>
              <a:cs typeface="+mn-cs"/>
            </a:rPr>
            <a:t>. If you plan onexpending directly</a:t>
          </a:r>
          <a:r>
            <a:rPr lang="en-US" sz="1200" i="1" baseline="0">
              <a:solidFill>
                <a:sysClr val="windowText" lastClr="000000"/>
              </a:solidFill>
              <a:effectLst/>
              <a:latin typeface="Roboto" panose="02000000000000000000" pitchFamily="2" charset="0"/>
              <a:ea typeface="Roboto" panose="02000000000000000000" pitchFamily="2" charset="0"/>
              <a:cs typeface="+mn-cs"/>
            </a:rPr>
            <a:t> </a:t>
          </a:r>
          <a:r>
            <a:rPr lang="en-US" sz="1200" i="1">
              <a:solidFill>
                <a:sysClr val="windowText" lastClr="000000"/>
              </a:solidFill>
              <a:effectLst/>
              <a:latin typeface="Roboto" panose="02000000000000000000" pitchFamily="2" charset="0"/>
              <a:ea typeface="Roboto" panose="02000000000000000000" pitchFamily="2" charset="0"/>
              <a:cs typeface="+mn-cs"/>
            </a:rPr>
            <a:t>for all costs of</a:t>
          </a:r>
          <a:r>
            <a:rPr lang="en-US" sz="1200" i="1" baseline="0">
              <a:solidFill>
                <a:sysClr val="windowText" lastClr="000000"/>
              </a:solidFill>
              <a:effectLst/>
              <a:latin typeface="Roboto" panose="02000000000000000000" pitchFamily="2" charset="0"/>
              <a:ea typeface="Roboto" panose="02000000000000000000" pitchFamily="2" charset="0"/>
              <a:cs typeface="+mn-cs"/>
            </a:rPr>
            <a:t> activities implemented by the partner implementation </a:t>
          </a:r>
          <a:r>
            <a:rPr lang="en-US" sz="1200" i="1">
              <a:solidFill>
                <a:sysClr val="windowText" lastClr="000000"/>
              </a:solidFill>
              <a:effectLst/>
              <a:latin typeface="Roboto" panose="02000000000000000000" pitchFamily="2" charset="0"/>
              <a:ea typeface="Roboto" panose="02000000000000000000" pitchFamily="2" charset="0"/>
              <a:cs typeface="+mn-cs"/>
            </a:rPr>
            <a:t>then include each cost under its respective budget section.</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r>
            <a:rPr lang="en-US" sz="1200" i="1">
              <a:solidFill>
                <a:sysClr val="windowText" lastClr="000000"/>
              </a:solidFill>
              <a:effectLst/>
              <a:latin typeface="Roboto" panose="02000000000000000000" pitchFamily="2" charset="0"/>
              <a:ea typeface="Roboto" panose="02000000000000000000" pitchFamily="2" charset="0"/>
              <a:cs typeface="+mn-cs"/>
            </a:rPr>
            <a:t>b) If </a:t>
          </a:r>
          <a:r>
            <a:rPr lang="en-US" sz="1200" i="1">
              <a:solidFill>
                <a:schemeClr val="dk1"/>
              </a:solidFill>
              <a:effectLst/>
              <a:latin typeface="Roboto" panose="02000000000000000000" pitchFamily="2" charset="0"/>
              <a:ea typeface="Roboto" panose="02000000000000000000" pitchFamily="2" charset="0"/>
              <a:cs typeface="+mn-cs"/>
            </a:rPr>
            <a:t>you plan on providing sub-grants to participants include those under section 6b</a:t>
          </a:r>
          <a:endParaRPr lang="en-GB" sz="1200">
            <a:solidFill>
              <a:schemeClr val="dk1"/>
            </a:solidFill>
            <a:effectLst/>
            <a:latin typeface="Roboto" panose="02000000000000000000" pitchFamily="2" charset="0"/>
            <a:ea typeface="Roboto" panose="02000000000000000000" pitchFamily="2" charset="0"/>
            <a:cs typeface="+mn-cs"/>
          </a:endParaRPr>
        </a:p>
        <a:p>
          <a:r>
            <a:rPr lang="en-GB" sz="1200" b="1" i="1">
              <a:solidFill>
                <a:schemeClr val="dk1"/>
              </a:solidFill>
              <a:effectLst/>
              <a:latin typeface="Roboto" panose="02000000000000000000" pitchFamily="2" charset="0"/>
              <a:ea typeface="Roboto" panose="02000000000000000000" pitchFamily="2" charset="0"/>
              <a:cs typeface="+mn-cs"/>
            </a:rPr>
            <a:t> </a:t>
          </a:r>
          <a:r>
            <a:rPr lang="en-GB" sz="1200" i="1">
              <a:solidFill>
                <a:schemeClr val="dk1"/>
              </a:solidFill>
              <a:effectLst/>
              <a:latin typeface="Roboto" panose="02000000000000000000" pitchFamily="2" charset="0"/>
              <a:ea typeface="Roboto" panose="02000000000000000000" pitchFamily="2" charset="0"/>
              <a:cs typeface="+mn-cs"/>
            </a:rPr>
            <a:t> </a:t>
          </a:r>
          <a:endParaRPr lang="en-GB" sz="1200">
            <a:solidFill>
              <a:schemeClr val="dk1"/>
            </a:solidFill>
            <a:effectLst/>
            <a:latin typeface="Roboto" panose="02000000000000000000" pitchFamily="2" charset="0"/>
            <a:ea typeface="Roboto" panose="02000000000000000000" pitchFamily="2" charset="0"/>
            <a:cs typeface="+mn-cs"/>
          </a:endParaRPr>
        </a:p>
        <a:p>
          <a:r>
            <a:rPr lang="en-US" sz="1200" b="1" i="1">
              <a:solidFill>
                <a:schemeClr val="dk1"/>
              </a:solidFill>
              <a:effectLst/>
              <a:latin typeface="Roboto" panose="02000000000000000000" pitchFamily="2" charset="0"/>
              <a:ea typeface="Roboto" panose="02000000000000000000" pitchFamily="2" charset="0"/>
              <a:cs typeface="+mn-cs"/>
            </a:rPr>
            <a:t>7. General operating and other direct costs</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a) Include here training materials, print outs, stationary kits, communication materials and other physical products </a:t>
          </a:r>
          <a:r>
            <a:rPr lang="en-US" sz="1200" b="1" i="1">
              <a:solidFill>
                <a:schemeClr val="dk1"/>
              </a:solidFill>
              <a:effectLst/>
              <a:latin typeface="Roboto" panose="02000000000000000000" pitchFamily="2" charset="0"/>
              <a:ea typeface="Roboto" panose="02000000000000000000" pitchFamily="2" charset="0"/>
              <a:cs typeface="+mn-cs"/>
            </a:rPr>
            <a:t>directly needed </a:t>
          </a:r>
          <a:r>
            <a:rPr lang="en-US" sz="1200" i="1">
              <a:solidFill>
                <a:schemeClr val="dk1"/>
              </a:solidFill>
              <a:effectLst/>
              <a:latin typeface="Roboto" panose="02000000000000000000" pitchFamily="2" charset="0"/>
              <a:ea typeface="Roboto" panose="02000000000000000000" pitchFamily="2" charset="0"/>
              <a:cs typeface="+mn-cs"/>
            </a:rPr>
            <a:t>for project activities. </a:t>
          </a:r>
          <a:endParaRPr lang="en-US" sz="1200">
            <a:effectLst/>
            <a:latin typeface="Roboto" panose="02000000000000000000" pitchFamily="2" charset="0"/>
            <a:ea typeface="Roboto" panose="02000000000000000000" pitchFamily="2" charset="0"/>
          </a:endParaRPr>
        </a:p>
        <a:p>
          <a:r>
            <a:rPr lang="en-US" sz="1200" i="1" baseline="0">
              <a:solidFill>
                <a:schemeClr val="dk1"/>
              </a:solidFill>
              <a:effectLst/>
              <a:latin typeface="Roboto" panose="02000000000000000000" pitchFamily="2" charset="0"/>
              <a:ea typeface="Roboto" panose="02000000000000000000" pitchFamily="2" charset="0"/>
              <a:cs typeface="+mn-cs"/>
            </a:rPr>
            <a:t>    </a:t>
          </a:r>
          <a:r>
            <a:rPr lang="en-US" sz="1200" i="1">
              <a:solidFill>
                <a:schemeClr val="dk1"/>
              </a:solidFill>
              <a:effectLst/>
              <a:latin typeface="Roboto" panose="02000000000000000000" pitchFamily="2" charset="0"/>
              <a:ea typeface="Roboto" panose="02000000000000000000" pitchFamily="2" charset="0"/>
              <a:cs typeface="+mn-cs"/>
            </a:rPr>
            <a:t>Include</a:t>
          </a:r>
          <a:r>
            <a:rPr lang="en-US" sz="1200" i="1" baseline="0">
              <a:solidFill>
                <a:schemeClr val="dk1"/>
              </a:solidFill>
              <a:effectLst/>
              <a:latin typeface="Roboto" panose="02000000000000000000" pitchFamily="2" charset="0"/>
              <a:ea typeface="Roboto" panose="02000000000000000000" pitchFamily="2" charset="0"/>
              <a:cs typeface="+mn-cs"/>
            </a:rPr>
            <a:t> also costs for meeting venues including refreshments, sound/visual equipment rental  </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b) Office related overheads (section 7b +7d) should be </a:t>
          </a:r>
          <a:r>
            <a:rPr lang="en-US" sz="1200" b="1" i="1" u="sng">
              <a:solidFill>
                <a:schemeClr val="dk1"/>
              </a:solidFill>
              <a:effectLst/>
              <a:latin typeface="Roboto" panose="02000000000000000000" pitchFamily="2" charset="0"/>
              <a:ea typeface="Roboto" panose="02000000000000000000" pitchFamily="2" charset="0"/>
              <a:cs typeface="+mn-cs"/>
            </a:rPr>
            <a:t>maximum 5%</a:t>
          </a:r>
          <a:r>
            <a:rPr lang="en-US" sz="1200" i="1" u="sng">
              <a:solidFill>
                <a:schemeClr val="dk1"/>
              </a:solidFill>
              <a:effectLst/>
              <a:latin typeface="Roboto" panose="02000000000000000000" pitchFamily="2" charset="0"/>
              <a:ea typeface="Roboto" panose="02000000000000000000" pitchFamily="2" charset="0"/>
              <a:cs typeface="+mn-cs"/>
            </a:rPr>
            <a:t> </a:t>
          </a:r>
          <a:r>
            <a:rPr lang="en-US" sz="1200" i="1">
              <a:solidFill>
                <a:schemeClr val="dk1"/>
              </a:solidFill>
              <a:effectLst/>
              <a:latin typeface="Roboto" panose="02000000000000000000" pitchFamily="2" charset="0"/>
              <a:ea typeface="Roboto" panose="02000000000000000000" pitchFamily="2" charset="0"/>
              <a:cs typeface="+mn-cs"/>
            </a:rPr>
            <a:t>of total project costs. (e.g. utilities, bank fees and charges, phone/internet etc.) </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c) Audit costs are mandatory as 3 financial reports will need to be audited (section 7c), keep in mind the final financial report needs to be accompanied by a complete audit report document (not just stamped statement).</a:t>
          </a:r>
          <a:endParaRPr lang="en-US" sz="1200">
            <a:effectLst/>
            <a:latin typeface="Roboto" panose="02000000000000000000" pitchFamily="2" charset="0"/>
            <a:ea typeface="Roboto" panose="02000000000000000000" pitchFamily="2" charset="0"/>
          </a:endParaRPr>
        </a:p>
        <a:p>
          <a:r>
            <a:rPr lang="en-US" sz="1200" i="1">
              <a:solidFill>
                <a:schemeClr val="dk1"/>
              </a:solidFill>
              <a:effectLst/>
              <a:latin typeface="Roboto" panose="02000000000000000000" pitchFamily="2" charset="0"/>
              <a:ea typeface="Roboto" panose="02000000000000000000" pitchFamily="2" charset="0"/>
              <a:cs typeface="+mn-cs"/>
            </a:rPr>
            <a:t>d)</a:t>
          </a:r>
          <a:r>
            <a:rPr lang="en-US" sz="1200" i="1" baseline="0">
              <a:solidFill>
                <a:schemeClr val="dk1"/>
              </a:solidFill>
              <a:effectLst/>
              <a:latin typeface="Roboto" panose="02000000000000000000" pitchFamily="2" charset="0"/>
              <a:ea typeface="Roboto" panose="02000000000000000000" pitchFamily="2" charset="0"/>
              <a:cs typeface="+mn-cs"/>
            </a:rPr>
            <a:t> </a:t>
          </a:r>
          <a:r>
            <a:rPr lang="en-US" sz="1200" i="1">
              <a:solidFill>
                <a:schemeClr val="dk1"/>
              </a:solidFill>
              <a:effectLst/>
              <a:latin typeface="Roboto" panose="02000000000000000000" pitchFamily="2" charset="0"/>
              <a:ea typeface="Roboto" panose="02000000000000000000" pitchFamily="2" charset="0"/>
              <a:cs typeface="+mn-cs"/>
            </a:rPr>
            <a:t>Include bank fees related to receiving the 3 international transfers UNDEF will make under section 7d. Other general bank fees can be included under 7b.</a:t>
          </a:r>
        </a:p>
        <a:p>
          <a:endParaRPr lang="en-US" sz="1200" i="1">
            <a:solidFill>
              <a:sysClr val="windowText" lastClr="000000"/>
            </a:solidFill>
            <a:effectLst/>
            <a:latin typeface="Roboto" panose="02000000000000000000" pitchFamily="2" charset="0"/>
            <a:ea typeface="Roboto" panose="02000000000000000000" pitchFamily="2" charset="0"/>
            <a:cs typeface="+mn-cs"/>
          </a:endParaRPr>
        </a:p>
        <a:p>
          <a:r>
            <a:rPr lang="en-US" sz="1200" b="1" i="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8. Programme Support Costs</a:t>
          </a:r>
          <a:endParaRPr lang="en-US" sz="12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en-US" sz="1200" i="1">
              <a:solidFill>
                <a:sysClr val="windowText" lastClr="000000"/>
              </a:solidFill>
              <a:effectLst/>
              <a:latin typeface="Roboto" panose="02000000000000000000" pitchFamily="2" charset="0"/>
              <a:ea typeface="Roboto" panose="02000000000000000000" pitchFamily="2" charset="0"/>
              <a:cs typeface="Roboto" panose="02000000000000000000" pitchFamily="2" charset="0"/>
            </a:rPr>
            <a:t>a) 10% of the total project costs are budgeted for monitoring and evaluation (M&amp;E) conducted by UNDEF. This amount will not be disbursed to the Implementing Partner. </a:t>
          </a:r>
          <a:endParaRPr lang="en-US" sz="1200">
            <a:solidFill>
              <a:sysClr val="windowText" lastClr="000000"/>
            </a:solidFill>
            <a:effectLst/>
            <a:latin typeface="Roboto" panose="02000000000000000000" pitchFamily="2" charset="0"/>
            <a:ea typeface="Roboto" panose="02000000000000000000" pitchFamily="2" charset="0"/>
            <a:cs typeface="Roboto" panose="02000000000000000000" pitchFamily="2" charset="0"/>
          </a:endParaRPr>
        </a:p>
        <a:p>
          <a:r>
            <a:rPr lang="en-US" sz="1200" b="1" i="1">
              <a:solidFill>
                <a:sysClr val="windowText" lastClr="000000"/>
              </a:solidFill>
              <a:effectLst/>
              <a:latin typeface="Roboto" panose="02000000000000000000" pitchFamily="2" charset="0"/>
              <a:ea typeface="Roboto" panose="02000000000000000000" pitchFamily="2" charset="0"/>
              <a:cs typeface="+mn-cs"/>
            </a:rPr>
            <a:t> </a:t>
          </a:r>
          <a:endParaRPr lang="en-US" sz="1200">
            <a:solidFill>
              <a:sysClr val="windowText" lastClr="000000"/>
            </a:solidFill>
            <a:effectLst/>
            <a:latin typeface="Roboto" panose="02000000000000000000" pitchFamily="2" charset="0"/>
            <a:ea typeface="Roboto" panose="02000000000000000000" pitchFamily="2" charset="0"/>
          </a:endParaRPr>
        </a:p>
        <a:p>
          <a:pPr>
            <a:lnSpc>
              <a:spcPts val="1200"/>
            </a:lnSpc>
          </a:pPr>
          <a:r>
            <a:rPr lang="en-US" sz="1200" b="1" i="1">
              <a:solidFill>
                <a:sysClr val="windowText" lastClr="000000"/>
              </a:solidFill>
              <a:effectLst/>
              <a:latin typeface="Roboto" panose="02000000000000000000" pitchFamily="2" charset="0"/>
              <a:ea typeface="Roboto" panose="02000000000000000000" pitchFamily="2" charset="0"/>
              <a:cs typeface="+mn-cs"/>
            </a:rPr>
            <a:t>Budgets that are incomplete, inconsistent with the PD or not in the right format will delay approval of the project document</a:t>
          </a:r>
        </a:p>
        <a:p>
          <a:pPr>
            <a:lnSpc>
              <a:spcPts val="1200"/>
            </a:lnSpc>
          </a:pPr>
          <a:endParaRPr lang="en-GB" sz="1200">
            <a:solidFill>
              <a:sysClr val="windowText" lastClr="000000"/>
            </a:solidFill>
            <a:effectLst/>
            <a:latin typeface="Roboto" panose="02000000000000000000" pitchFamily="2" charset="0"/>
            <a:ea typeface="Roboto" panose="02000000000000000000" pitchFamily="2" charset="0"/>
            <a:cs typeface="+mn-cs"/>
          </a:endParaRPr>
        </a:p>
        <a:p>
          <a:pPr>
            <a:lnSpc>
              <a:spcPts val="1200"/>
            </a:lnSpc>
          </a:pPr>
          <a:r>
            <a:rPr lang="en-US" sz="1200" b="1" i="1">
              <a:solidFill>
                <a:sysClr val="windowText" lastClr="000000"/>
              </a:solidFill>
              <a:effectLst/>
              <a:latin typeface="Roboto" panose="02000000000000000000" pitchFamily="2" charset="0"/>
              <a:ea typeface="Roboto" panose="02000000000000000000" pitchFamily="2" charset="0"/>
              <a:cs typeface="+mn-cs"/>
            </a:rPr>
            <a:t>In order to calculate the three disbursement columns (D1, D2 and D3)</a:t>
          </a:r>
          <a:r>
            <a:rPr lang="en-US" sz="1200" i="1">
              <a:solidFill>
                <a:sysClr val="windowText" lastClr="000000"/>
              </a:solidFill>
              <a:effectLst/>
              <a:latin typeface="Roboto" panose="02000000000000000000" pitchFamily="2" charset="0"/>
              <a:ea typeface="Roboto" panose="02000000000000000000" pitchFamily="2" charset="0"/>
              <a:cs typeface="+mn-cs"/>
            </a:rPr>
            <a:t>:</a:t>
          </a:r>
          <a:endParaRPr lang="en-GB" sz="1200">
            <a:solidFill>
              <a:sysClr val="windowText" lastClr="000000"/>
            </a:solidFill>
            <a:effectLst/>
            <a:latin typeface="Roboto" panose="02000000000000000000" pitchFamily="2" charset="0"/>
            <a:ea typeface="Roboto" panose="02000000000000000000" pitchFamily="2" charset="0"/>
            <a:cs typeface="+mn-cs"/>
          </a:endParaRPr>
        </a:p>
        <a:p>
          <a:r>
            <a:rPr lang="en-US" sz="1200" i="1">
              <a:solidFill>
                <a:sysClr val="windowText" lastClr="000000"/>
              </a:solidFill>
              <a:effectLst/>
              <a:latin typeface="Roboto" panose="02000000000000000000" pitchFamily="2" charset="0"/>
              <a:ea typeface="Roboto" panose="02000000000000000000" pitchFamily="2" charset="0"/>
              <a:cs typeface="+mn-cs"/>
            </a:rPr>
            <a:t>Refer to the specific milestone 2 and milestone 3 events you have selected in the Project Document (see section 9 of the PD):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a:lnSpc>
              <a:spcPts val="1200"/>
            </a:lnSpc>
          </a:pPr>
          <a:r>
            <a:rPr lang="en-US" sz="1200" i="1">
              <a:solidFill>
                <a:sysClr val="windowText" lastClr="000000"/>
              </a:solidFill>
              <a:effectLst/>
              <a:latin typeface="Roboto" panose="02000000000000000000" pitchFamily="2" charset="0"/>
              <a:ea typeface="Roboto" panose="02000000000000000000" pitchFamily="2" charset="0"/>
              <a:cs typeface="+mn-cs"/>
            </a:rPr>
            <a:t>Given that milestone 2 is set to occur in month 8, and milestone 3 is set to occur in month 16: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lnSpc>
              <a:spcPts val="1200"/>
            </a:lnSpc>
          </a:pPr>
          <a:r>
            <a:rPr lang="en-US" sz="1200" i="1">
              <a:solidFill>
                <a:sysClr val="windowText" lastClr="000000"/>
              </a:solidFill>
              <a:effectLst/>
              <a:latin typeface="Roboto" panose="02000000000000000000" pitchFamily="2" charset="0"/>
              <a:ea typeface="Roboto" panose="02000000000000000000" pitchFamily="2" charset="0"/>
              <a:cs typeface="+mn-cs"/>
            </a:rPr>
            <a:t>The D1 column should include all costs that will occur from </a:t>
          </a:r>
          <a:r>
            <a:rPr lang="en-US" sz="1200" b="1" i="1">
              <a:solidFill>
                <a:sysClr val="windowText" lastClr="000000"/>
              </a:solidFill>
              <a:effectLst/>
              <a:latin typeface="Roboto" panose="02000000000000000000" pitchFamily="2" charset="0"/>
              <a:ea typeface="Roboto" panose="02000000000000000000" pitchFamily="2" charset="0"/>
              <a:cs typeface="+mn-cs"/>
            </a:rPr>
            <a:t>month 1 through the end of month 8</a:t>
          </a:r>
          <a:r>
            <a:rPr lang="en-US" sz="1200" i="1">
              <a:solidFill>
                <a:sysClr val="windowText" lastClr="000000"/>
              </a:solidFill>
              <a:effectLst/>
              <a:latin typeface="Roboto" panose="02000000000000000000" pitchFamily="2" charset="0"/>
              <a:ea typeface="Roboto" panose="02000000000000000000" pitchFamily="2" charset="0"/>
              <a:cs typeface="+mn-cs"/>
            </a:rPr>
            <a:t>.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r>
            <a:rPr lang="en-US" sz="1200" i="1">
              <a:solidFill>
                <a:sysClr val="windowText" lastClr="000000"/>
              </a:solidFill>
              <a:effectLst/>
              <a:latin typeface="Roboto" panose="02000000000000000000" pitchFamily="2" charset="0"/>
              <a:ea typeface="Roboto" panose="02000000000000000000" pitchFamily="2" charset="0"/>
              <a:cs typeface="+mn-cs"/>
            </a:rPr>
            <a:t>The D2 column should include all costs that will occur from </a:t>
          </a:r>
          <a:r>
            <a:rPr lang="en-US" sz="1200" b="1" i="1">
              <a:solidFill>
                <a:sysClr val="windowText" lastClr="000000"/>
              </a:solidFill>
              <a:effectLst/>
              <a:latin typeface="Roboto" panose="02000000000000000000" pitchFamily="2" charset="0"/>
              <a:ea typeface="Roboto" panose="02000000000000000000" pitchFamily="2" charset="0"/>
              <a:cs typeface="+mn-cs"/>
            </a:rPr>
            <a:t>month 9 through the end of month 16</a:t>
          </a:r>
          <a:r>
            <a:rPr lang="en-US" sz="1200" i="1">
              <a:solidFill>
                <a:sysClr val="windowText" lastClr="000000"/>
              </a:solidFill>
              <a:effectLst/>
              <a:latin typeface="Roboto" panose="02000000000000000000" pitchFamily="2" charset="0"/>
              <a:ea typeface="Roboto" panose="02000000000000000000" pitchFamily="2" charset="0"/>
              <a:cs typeface="+mn-cs"/>
            </a:rPr>
            <a:t>.</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lvl="0">
            <a:lnSpc>
              <a:spcPts val="1200"/>
            </a:lnSpc>
          </a:pPr>
          <a:r>
            <a:rPr lang="en-US" sz="1200" i="1">
              <a:solidFill>
                <a:sysClr val="windowText" lastClr="000000"/>
              </a:solidFill>
              <a:effectLst/>
              <a:latin typeface="Roboto" panose="02000000000000000000" pitchFamily="2" charset="0"/>
              <a:ea typeface="Roboto" panose="02000000000000000000" pitchFamily="2" charset="0"/>
              <a:cs typeface="+mn-cs"/>
            </a:rPr>
            <a:t>The D3 column should include all costs that will occur from </a:t>
          </a:r>
          <a:r>
            <a:rPr lang="en-US" sz="1200" b="1" i="1">
              <a:solidFill>
                <a:sysClr val="windowText" lastClr="000000"/>
              </a:solidFill>
              <a:effectLst/>
              <a:latin typeface="Roboto" panose="02000000000000000000" pitchFamily="2" charset="0"/>
              <a:ea typeface="Roboto" panose="02000000000000000000" pitchFamily="2" charset="0"/>
              <a:cs typeface="+mn-cs"/>
            </a:rPr>
            <a:t>month 17 through month 24</a:t>
          </a:r>
          <a:r>
            <a:rPr lang="en-US" sz="1200" i="1">
              <a:solidFill>
                <a:sysClr val="windowText" lastClr="000000"/>
              </a:solidFill>
              <a:effectLst/>
              <a:latin typeface="Roboto" panose="02000000000000000000" pitchFamily="2" charset="0"/>
              <a:ea typeface="Roboto" panose="02000000000000000000" pitchFamily="2" charset="0"/>
              <a:cs typeface="+mn-cs"/>
            </a:rPr>
            <a:t>.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a:lnSpc>
              <a:spcPts val="1200"/>
            </a:lnSpc>
          </a:pPr>
          <a:endParaRPr lang="en-GB" sz="1200">
            <a:solidFill>
              <a:sysClr val="windowText" lastClr="000000"/>
            </a:solidFill>
            <a:effectLst/>
            <a:latin typeface="Roboto" panose="02000000000000000000" pitchFamily="2" charset="0"/>
            <a:ea typeface="Roboto" panose="02000000000000000000" pitchFamily="2" charset="0"/>
            <a:cs typeface="+mn-cs"/>
          </a:endParaRPr>
        </a:p>
        <a:p>
          <a:r>
            <a:rPr lang="en-US" sz="1200" b="1" i="1">
              <a:solidFill>
                <a:sysClr val="windowText" lastClr="000000"/>
              </a:solidFill>
              <a:effectLst/>
              <a:latin typeface="Roboto" panose="02000000000000000000" pitchFamily="2" charset="0"/>
              <a:ea typeface="Roboto" panose="02000000000000000000" pitchFamily="2" charset="0"/>
              <a:cs typeface="+mn-cs"/>
            </a:rPr>
            <a:t>Please thoroughly check that the division of costs among D1, D2 and D3 is in line with the timing of activities/outputs as described in Annex C and in the Work Plan  (Attachment 2).  </a:t>
          </a:r>
          <a:endParaRPr lang="en-GB" sz="1200">
            <a:solidFill>
              <a:sysClr val="windowText" lastClr="000000"/>
            </a:solidFill>
            <a:effectLst/>
            <a:latin typeface="Roboto" panose="02000000000000000000" pitchFamily="2" charset="0"/>
            <a:ea typeface="Roboto" panose="02000000000000000000" pitchFamily="2" charset="0"/>
            <a:cs typeface="+mn-cs"/>
          </a:endParaRPr>
        </a:p>
        <a:p>
          <a:pPr>
            <a:lnSpc>
              <a:spcPts val="1100"/>
            </a:lnSpc>
          </a:pPr>
          <a:endParaRPr lang="en-GB" sz="1100">
            <a:latin typeface="Roboto" panose="02000000000000000000" pitchFamily="2" charset="0"/>
            <a:ea typeface="Roboto" panose="02000000000000000000" pitchFamily="2"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0:Q466"/>
  <sheetViews>
    <sheetView tabSelected="1" view="pageBreakPreview" topLeftCell="A83" zoomScale="90" zoomScaleNormal="90" zoomScaleSheetLayoutView="90" zoomScalePageLayoutView="80" workbookViewId="0">
      <selection activeCell="D80" sqref="D80:N80"/>
    </sheetView>
  </sheetViews>
  <sheetFormatPr defaultColWidth="9.1796875" defaultRowHeight="14.5" x14ac:dyDescent="0.35"/>
  <cols>
    <col min="1" max="1" width="6" style="4" customWidth="1"/>
    <col min="2" max="2" width="9.81640625" style="7" customWidth="1"/>
    <col min="3" max="3" width="5.453125" style="305" customWidth="1"/>
    <col min="4" max="4" width="71.26953125" style="11" customWidth="1"/>
    <col min="5" max="5" width="12.1796875" style="25" customWidth="1"/>
    <col min="6" max="6" width="13.453125" style="25" customWidth="1"/>
    <col min="7" max="7" width="15.7265625" style="11" customWidth="1"/>
    <col min="8" max="8" width="14.453125" style="11" customWidth="1"/>
    <col min="9" max="9" width="2" style="11" customWidth="1"/>
    <col min="10" max="10" width="14.81640625" style="11" customWidth="1"/>
    <col min="11" max="11" width="3.7265625" style="11" customWidth="1"/>
    <col min="12" max="12" width="15.81640625" style="306" customWidth="1"/>
    <col min="13" max="13" width="3.7265625" style="11" customWidth="1"/>
    <col min="14" max="14" width="15.453125" style="306" customWidth="1"/>
    <col min="15" max="15" width="3.7265625" style="11" customWidth="1"/>
    <col min="16" max="16" width="13.26953125" style="11" customWidth="1"/>
    <col min="17" max="17" width="3.453125" style="4" customWidth="1"/>
    <col min="18" max="16384" width="9.1796875" style="5"/>
  </cols>
  <sheetData>
    <row r="80" spans="1:16" ht="26.25" customHeight="1" x14ac:dyDescent="0.45">
      <c r="A80" s="1"/>
      <c r="B80" s="2"/>
      <c r="C80" s="3"/>
      <c r="D80" s="324" t="s">
        <v>172</v>
      </c>
      <c r="E80" s="324"/>
      <c r="F80" s="324"/>
      <c r="G80" s="324"/>
      <c r="H80" s="324"/>
      <c r="I80" s="324"/>
      <c r="J80" s="324"/>
      <c r="K80" s="324"/>
      <c r="L80" s="324"/>
      <c r="M80" s="324"/>
      <c r="N80" s="324"/>
      <c r="O80" s="4"/>
      <c r="P80" s="5"/>
    </row>
    <row r="81" spans="1:17" ht="15.5" x14ac:dyDescent="0.35">
      <c r="A81" s="6"/>
      <c r="C81" s="3"/>
      <c r="D81" s="340" t="s">
        <v>0</v>
      </c>
      <c r="E81" s="340"/>
      <c r="F81" s="340"/>
      <c r="G81" s="340"/>
      <c r="H81" s="340"/>
      <c r="I81" s="340"/>
      <c r="J81" s="340"/>
      <c r="K81" s="340"/>
      <c r="L81" s="340"/>
      <c r="M81" s="340"/>
      <c r="N81" s="340"/>
      <c r="O81" s="4"/>
      <c r="P81" s="5"/>
    </row>
    <row r="82" spans="1:17" x14ac:dyDescent="0.35">
      <c r="A82" s="6"/>
      <c r="C82" s="3"/>
      <c r="D82" s="8"/>
      <c r="E82" s="8"/>
      <c r="F82" s="9"/>
      <c r="G82" s="9"/>
      <c r="H82" s="10"/>
      <c r="I82" s="9"/>
      <c r="J82" s="10"/>
      <c r="K82" s="9"/>
      <c r="L82" s="10"/>
      <c r="N82" s="10"/>
      <c r="P82" s="10"/>
    </row>
    <row r="83" spans="1:17" s="16" customFormat="1" ht="15.5" x14ac:dyDescent="0.35">
      <c r="A83" s="6"/>
      <c r="B83" s="7"/>
      <c r="C83" s="12"/>
      <c r="D83" s="13" t="s">
        <v>1</v>
      </c>
      <c r="E83" s="14" t="s">
        <v>2</v>
      </c>
      <c r="F83" s="15"/>
      <c r="J83" s="13"/>
      <c r="L83" s="17"/>
      <c r="M83" s="13"/>
      <c r="N83" s="17"/>
      <c r="O83" s="13"/>
      <c r="P83" s="13"/>
      <c r="Q83" s="18"/>
    </row>
    <row r="84" spans="1:17" s="16" customFormat="1" ht="15.5" x14ac:dyDescent="0.35">
      <c r="A84" s="6"/>
      <c r="B84" s="7"/>
      <c r="C84" s="12"/>
      <c r="D84" s="19" t="s">
        <v>3</v>
      </c>
      <c r="E84" s="14" t="s">
        <v>2</v>
      </c>
      <c r="F84" s="20"/>
      <c r="J84" s="21"/>
      <c r="K84" s="22"/>
      <c r="L84" s="23"/>
      <c r="N84" s="23"/>
      <c r="P84" s="23"/>
      <c r="Q84" s="18"/>
    </row>
    <row r="85" spans="1:17" s="16" customFormat="1" ht="15.5" x14ac:dyDescent="0.35">
      <c r="A85" s="6"/>
      <c r="B85" s="7"/>
      <c r="C85" s="12"/>
      <c r="D85" s="19" t="s">
        <v>4</v>
      </c>
      <c r="E85" s="14" t="s">
        <v>2</v>
      </c>
      <c r="F85" s="20"/>
      <c r="H85" s="24"/>
      <c r="K85" s="22"/>
      <c r="L85" s="23"/>
      <c r="M85" s="22"/>
      <c r="N85" s="23"/>
      <c r="O85" s="22"/>
      <c r="P85" s="23"/>
      <c r="Q85" s="18"/>
    </row>
    <row r="86" spans="1:17" x14ac:dyDescent="0.35">
      <c r="A86" s="6"/>
      <c r="C86" s="3"/>
      <c r="H86" s="26"/>
      <c r="I86" s="27"/>
      <c r="J86" s="26"/>
      <c r="K86" s="27"/>
      <c r="L86" s="26"/>
      <c r="N86" s="26"/>
      <c r="P86" s="26"/>
    </row>
    <row r="87" spans="1:17" s="16" customFormat="1" ht="30.75" customHeight="1" x14ac:dyDescent="0.35">
      <c r="A87" s="6"/>
      <c r="B87" s="342" t="s">
        <v>5</v>
      </c>
      <c r="C87" s="342"/>
      <c r="D87" s="342"/>
      <c r="E87" s="342"/>
      <c r="F87" s="342"/>
      <c r="G87" s="342"/>
      <c r="H87" s="342"/>
      <c r="I87" s="342"/>
      <c r="J87" s="342"/>
      <c r="K87" s="342"/>
      <c r="L87" s="342"/>
      <c r="M87" s="342"/>
      <c r="N87" s="342"/>
      <c r="O87" s="342"/>
      <c r="P87" s="342"/>
    </row>
    <row r="88" spans="1:17" s="16" customFormat="1" ht="19.399999999999999" customHeight="1" thickBot="1" x14ac:dyDescent="0.4">
      <c r="A88" s="6"/>
      <c r="B88" s="7"/>
      <c r="C88" s="3"/>
      <c r="D88" s="28"/>
      <c r="E88" s="29"/>
      <c r="F88" s="29"/>
      <c r="G88" s="28"/>
      <c r="H88" s="28"/>
      <c r="I88" s="29"/>
      <c r="J88" s="11"/>
      <c r="K88" s="11"/>
      <c r="L88" s="11"/>
      <c r="M88" s="11"/>
      <c r="N88" s="11"/>
      <c r="O88" s="11"/>
      <c r="P88" s="28"/>
      <c r="Q88" s="4"/>
    </row>
    <row r="89" spans="1:17" s="16" customFormat="1" ht="18" customHeight="1" thickBot="1" x14ac:dyDescent="0.4">
      <c r="A89" s="18"/>
      <c r="B89" s="30"/>
      <c r="C89" s="327" t="s">
        <v>6</v>
      </c>
      <c r="D89" s="327"/>
      <c r="E89" s="327"/>
      <c r="F89" s="327"/>
      <c r="G89" s="327"/>
      <c r="H89" s="328"/>
      <c r="I89" s="31"/>
      <c r="J89" s="333"/>
      <c r="K89" s="334"/>
      <c r="L89" s="334"/>
      <c r="M89" s="334"/>
      <c r="N89" s="334"/>
      <c r="O89" s="334"/>
      <c r="P89" s="335"/>
      <c r="Q89" s="18"/>
    </row>
    <row r="90" spans="1:17" s="16" customFormat="1" ht="33" customHeight="1" x14ac:dyDescent="0.35">
      <c r="A90" s="4"/>
      <c r="B90" s="32"/>
      <c r="C90" s="329" t="s">
        <v>7</v>
      </c>
      <c r="D90" s="329"/>
      <c r="E90" s="33"/>
      <c r="F90" s="337" t="s">
        <v>8</v>
      </c>
      <c r="G90" s="337"/>
      <c r="H90" s="338"/>
      <c r="I90" s="29"/>
      <c r="J90" s="336" t="s">
        <v>9</v>
      </c>
      <c r="K90" s="337"/>
      <c r="L90" s="337"/>
      <c r="M90" s="337"/>
      <c r="N90" s="337"/>
      <c r="O90" s="337"/>
      <c r="P90" s="338"/>
      <c r="Q90" s="4"/>
    </row>
    <row r="91" spans="1:17" s="44" customFormat="1" ht="32.25" customHeight="1" x14ac:dyDescent="0.25">
      <c r="A91" s="34"/>
      <c r="B91" s="35" t="s">
        <v>10</v>
      </c>
      <c r="C91" s="341"/>
      <c r="D91" s="341"/>
      <c r="E91" s="36" t="s">
        <v>11</v>
      </c>
      <c r="F91" s="36" t="s">
        <v>12</v>
      </c>
      <c r="G91" s="36" t="s">
        <v>13</v>
      </c>
      <c r="H91" s="37" t="s">
        <v>14</v>
      </c>
      <c r="I91" s="38"/>
      <c r="J91" s="39" t="s">
        <v>15</v>
      </c>
      <c r="K91" s="40"/>
      <c r="L91" s="41" t="s">
        <v>16</v>
      </c>
      <c r="M91" s="42"/>
      <c r="N91" s="41" t="s">
        <v>17</v>
      </c>
      <c r="O91" s="42"/>
      <c r="P91" s="43" t="s">
        <v>14</v>
      </c>
      <c r="Q91" s="34"/>
    </row>
    <row r="92" spans="1:17" s="16" customFormat="1" ht="15.5" x14ac:dyDescent="0.35">
      <c r="A92" s="4"/>
      <c r="B92" s="45"/>
      <c r="C92" s="46"/>
      <c r="D92" s="46"/>
      <c r="E92" s="46"/>
      <c r="F92" s="47"/>
      <c r="G92" s="47"/>
      <c r="H92" s="48"/>
      <c r="I92" s="49"/>
      <c r="J92" s="50">
        <v>8</v>
      </c>
      <c r="K92" s="2"/>
      <c r="L92" s="51">
        <v>8</v>
      </c>
      <c r="M92" s="52"/>
      <c r="N92" s="51">
        <v>8</v>
      </c>
      <c r="O92" s="53"/>
      <c r="P92" s="311">
        <v>24</v>
      </c>
      <c r="Q92" s="4"/>
    </row>
    <row r="93" spans="1:17" s="16" customFormat="1" ht="15" customHeight="1" x14ac:dyDescent="0.35">
      <c r="A93" s="54"/>
      <c r="B93" s="55"/>
      <c r="C93" s="56" t="s">
        <v>18</v>
      </c>
      <c r="D93" s="57" t="s">
        <v>19</v>
      </c>
      <c r="E93" s="58"/>
      <c r="F93" s="59"/>
      <c r="G93" s="59"/>
      <c r="H93" s="60"/>
      <c r="I93" s="8"/>
      <c r="J93" s="55"/>
      <c r="K93" s="58"/>
      <c r="L93" s="58"/>
      <c r="M93" s="58"/>
      <c r="N93" s="59"/>
      <c r="O93" s="59"/>
      <c r="P93" s="60"/>
      <c r="Q93" s="4"/>
    </row>
    <row r="94" spans="1:17" s="16" customFormat="1" ht="15" customHeight="1" x14ac:dyDescent="0.35">
      <c r="A94" s="54"/>
      <c r="B94" s="61"/>
      <c r="C94" s="62" t="s">
        <v>20</v>
      </c>
      <c r="D94" s="63" t="s">
        <v>21</v>
      </c>
      <c r="E94" s="64"/>
      <c r="F94" s="65"/>
      <c r="G94" s="65"/>
      <c r="H94" s="66"/>
      <c r="I94" s="67"/>
      <c r="J94" s="68"/>
      <c r="K94" s="69"/>
      <c r="L94" s="69"/>
      <c r="M94" s="70"/>
      <c r="N94" s="69"/>
      <c r="O94" s="70"/>
      <c r="P94" s="71"/>
      <c r="Q94" s="4"/>
    </row>
    <row r="95" spans="1:17" s="16" customFormat="1" ht="15.5" x14ac:dyDescent="0.35">
      <c r="A95" s="4"/>
      <c r="B95" s="72" t="s">
        <v>22</v>
      </c>
      <c r="C95" s="73"/>
      <c r="D95" s="312" t="s">
        <v>23</v>
      </c>
      <c r="E95" s="75">
        <v>100</v>
      </c>
      <c r="F95" s="75" t="s">
        <v>24</v>
      </c>
      <c r="G95" s="75">
        <v>24</v>
      </c>
      <c r="H95" s="76">
        <f t="shared" ref="H95:H101" si="0">E95*G95</f>
        <v>2400</v>
      </c>
      <c r="I95" s="8"/>
      <c r="J95" s="77">
        <v>800</v>
      </c>
      <c r="K95" s="78"/>
      <c r="L95" s="78">
        <v>800</v>
      </c>
      <c r="M95" s="79"/>
      <c r="N95" s="78">
        <v>800</v>
      </c>
      <c r="O95" s="79"/>
      <c r="P95" s="80">
        <f t="shared" ref="P95:P101" si="1">SUM(J95:O95)</f>
        <v>2400</v>
      </c>
      <c r="Q95" s="4"/>
    </row>
    <row r="96" spans="1:17" s="16" customFormat="1" ht="15.5" x14ac:dyDescent="0.35">
      <c r="A96" s="4"/>
      <c r="B96" s="72" t="s">
        <v>22</v>
      </c>
      <c r="C96" s="73"/>
      <c r="D96" s="313" t="s">
        <v>25</v>
      </c>
      <c r="E96" s="75">
        <v>70</v>
      </c>
      <c r="F96" s="75" t="s">
        <v>24</v>
      </c>
      <c r="G96" s="75">
        <v>24</v>
      </c>
      <c r="H96" s="76">
        <f t="shared" si="0"/>
        <v>1680</v>
      </c>
      <c r="I96" s="8"/>
      <c r="J96" s="77">
        <v>560</v>
      </c>
      <c r="K96" s="79"/>
      <c r="L96" s="78">
        <v>560</v>
      </c>
      <c r="M96" s="79"/>
      <c r="N96" s="78">
        <v>560</v>
      </c>
      <c r="O96" s="79"/>
      <c r="P96" s="80">
        <f t="shared" si="1"/>
        <v>1680</v>
      </c>
      <c r="Q96" s="4"/>
    </row>
    <row r="97" spans="1:17" s="16" customFormat="1" ht="15.5" x14ac:dyDescent="0.35">
      <c r="A97" s="4"/>
      <c r="B97" s="72" t="s">
        <v>22</v>
      </c>
      <c r="C97" s="73"/>
      <c r="D97" s="314" t="s">
        <v>26</v>
      </c>
      <c r="E97" s="82">
        <v>50</v>
      </c>
      <c r="F97" s="75" t="s">
        <v>24</v>
      </c>
      <c r="G97" s="75">
        <v>24</v>
      </c>
      <c r="H97" s="76">
        <f t="shared" si="0"/>
        <v>1200</v>
      </c>
      <c r="I97" s="8"/>
      <c r="J97" s="77">
        <v>400</v>
      </c>
      <c r="K97" s="79"/>
      <c r="L97" s="78">
        <v>400</v>
      </c>
      <c r="M97" s="79"/>
      <c r="N97" s="78">
        <v>400</v>
      </c>
      <c r="O97" s="79"/>
      <c r="P97" s="80">
        <f t="shared" si="1"/>
        <v>1200</v>
      </c>
      <c r="Q97" s="4"/>
    </row>
    <row r="98" spans="1:17" s="16" customFormat="1" ht="15.5" x14ac:dyDescent="0.35">
      <c r="A98" s="4"/>
      <c r="B98" s="72" t="s">
        <v>22</v>
      </c>
      <c r="C98" s="73"/>
      <c r="D98" s="312" t="s">
        <v>27</v>
      </c>
      <c r="E98" s="75">
        <v>40</v>
      </c>
      <c r="F98" s="75" t="s">
        <v>24</v>
      </c>
      <c r="G98" s="75">
        <v>24</v>
      </c>
      <c r="H98" s="76">
        <f t="shared" si="0"/>
        <v>960</v>
      </c>
      <c r="I98" s="8"/>
      <c r="J98" s="77">
        <v>320</v>
      </c>
      <c r="K98" s="78"/>
      <c r="L98" s="78">
        <v>320</v>
      </c>
      <c r="M98" s="79"/>
      <c r="N98" s="78">
        <v>320</v>
      </c>
      <c r="O98" s="79"/>
      <c r="P98" s="80">
        <f t="shared" si="1"/>
        <v>960</v>
      </c>
      <c r="Q98" s="4"/>
    </row>
    <row r="99" spans="1:17" s="16" customFormat="1" ht="15.5" x14ac:dyDescent="0.35">
      <c r="A99" s="4"/>
      <c r="B99" s="72" t="s">
        <v>22</v>
      </c>
      <c r="C99" s="73"/>
      <c r="D99" s="312" t="s">
        <v>28</v>
      </c>
      <c r="E99" s="75">
        <v>30</v>
      </c>
      <c r="F99" s="75" t="s">
        <v>24</v>
      </c>
      <c r="G99" s="75">
        <v>24</v>
      </c>
      <c r="H99" s="76">
        <f t="shared" si="0"/>
        <v>720</v>
      </c>
      <c r="I99" s="8"/>
      <c r="J99" s="77">
        <v>240</v>
      </c>
      <c r="K99" s="78"/>
      <c r="L99" s="78">
        <v>240</v>
      </c>
      <c r="M99" s="79"/>
      <c r="N99" s="78">
        <v>240</v>
      </c>
      <c r="O99" s="79"/>
      <c r="P99" s="80">
        <f t="shared" si="1"/>
        <v>720</v>
      </c>
      <c r="Q99" s="4"/>
    </row>
    <row r="100" spans="1:17" s="16" customFormat="1" ht="15.5" x14ac:dyDescent="0.35">
      <c r="A100" s="4"/>
      <c r="B100" s="72" t="s">
        <v>22</v>
      </c>
      <c r="C100" s="73"/>
      <c r="D100" s="312" t="s">
        <v>29</v>
      </c>
      <c r="E100" s="75">
        <v>60</v>
      </c>
      <c r="F100" s="75" t="s">
        <v>24</v>
      </c>
      <c r="G100" s="75">
        <v>24</v>
      </c>
      <c r="H100" s="76">
        <f t="shared" si="0"/>
        <v>1440</v>
      </c>
      <c r="I100" s="8"/>
      <c r="J100" s="77">
        <v>480</v>
      </c>
      <c r="K100" s="79"/>
      <c r="L100" s="78">
        <v>480</v>
      </c>
      <c r="M100" s="79"/>
      <c r="N100" s="78">
        <v>480</v>
      </c>
      <c r="O100" s="79"/>
      <c r="P100" s="80">
        <f t="shared" si="1"/>
        <v>1440</v>
      </c>
      <c r="Q100" s="4"/>
    </row>
    <row r="101" spans="1:17" s="16" customFormat="1" ht="15.5" x14ac:dyDescent="0.35">
      <c r="A101" s="4"/>
      <c r="B101" s="72" t="s">
        <v>22</v>
      </c>
      <c r="C101" s="83"/>
      <c r="D101" s="312" t="s">
        <v>30</v>
      </c>
      <c r="E101" s="75">
        <v>60</v>
      </c>
      <c r="F101" s="75" t="s">
        <v>24</v>
      </c>
      <c r="G101" s="75">
        <v>24</v>
      </c>
      <c r="H101" s="76">
        <f t="shared" si="0"/>
        <v>1440</v>
      </c>
      <c r="I101" s="8"/>
      <c r="J101" s="77">
        <v>480</v>
      </c>
      <c r="K101" s="79"/>
      <c r="L101" s="78">
        <v>480</v>
      </c>
      <c r="M101" s="79"/>
      <c r="N101" s="78">
        <v>480</v>
      </c>
      <c r="O101" s="79"/>
      <c r="P101" s="80">
        <f t="shared" si="1"/>
        <v>1440</v>
      </c>
      <c r="Q101" s="4"/>
    </row>
    <row r="102" spans="1:17" s="16" customFormat="1" ht="15.5" x14ac:dyDescent="0.35">
      <c r="A102" s="4"/>
      <c r="B102" s="72"/>
      <c r="C102" s="73"/>
      <c r="D102" s="74"/>
      <c r="E102" s="75"/>
      <c r="F102" s="75"/>
      <c r="G102" s="75"/>
      <c r="H102" s="84">
        <f>SUM(H95:H101)</f>
        <v>9840</v>
      </c>
      <c r="I102" s="8"/>
      <c r="J102" s="85">
        <f>SUM(J95:J101)</f>
        <v>3280</v>
      </c>
      <c r="K102" s="79"/>
      <c r="L102" s="85">
        <f>SUM(L95:L101)</f>
        <v>3280</v>
      </c>
      <c r="M102" s="86"/>
      <c r="N102" s="85">
        <f>SUM(N95:N101)</f>
        <v>3280</v>
      </c>
      <c r="O102" s="79"/>
      <c r="P102" s="84">
        <f>SUM(J95:N101)</f>
        <v>9840</v>
      </c>
      <c r="Q102" s="4"/>
    </row>
    <row r="103" spans="1:17" s="16" customFormat="1" ht="15" customHeight="1" x14ac:dyDescent="0.35">
      <c r="A103" s="54"/>
      <c r="B103" s="61"/>
      <c r="C103" s="62" t="s">
        <v>31</v>
      </c>
      <c r="D103" s="63" t="s">
        <v>32</v>
      </c>
      <c r="E103" s="64"/>
      <c r="F103" s="65"/>
      <c r="G103" s="65"/>
      <c r="H103" s="66"/>
      <c r="I103" s="67"/>
      <c r="J103" s="68"/>
      <c r="K103" s="69"/>
      <c r="L103" s="69"/>
      <c r="M103" s="70"/>
      <c r="N103" s="69"/>
      <c r="O103" s="70"/>
      <c r="P103" s="71"/>
      <c r="Q103" s="4"/>
    </row>
    <row r="104" spans="1:17" s="16" customFormat="1" ht="15.5" x14ac:dyDescent="0.35">
      <c r="A104" s="4"/>
      <c r="B104" s="288">
        <v>2.1</v>
      </c>
      <c r="C104" s="320"/>
      <c r="D104" s="321" t="s">
        <v>33</v>
      </c>
      <c r="E104" s="317">
        <v>200</v>
      </c>
      <c r="F104" s="131" t="s">
        <v>34</v>
      </c>
      <c r="G104" s="131">
        <v>25</v>
      </c>
      <c r="H104" s="76">
        <f>E104*G104</f>
        <v>5000</v>
      </c>
      <c r="I104" s="194"/>
      <c r="J104" s="77">
        <v>5000</v>
      </c>
      <c r="K104" s="79"/>
      <c r="L104" s="78"/>
      <c r="M104" s="79"/>
      <c r="N104" s="78"/>
      <c r="O104" s="79"/>
      <c r="P104" s="80">
        <f>SUM(J104:O104)</f>
        <v>5000</v>
      </c>
      <c r="Q104" s="4"/>
    </row>
    <row r="105" spans="1:17" s="16" customFormat="1" ht="15.5" x14ac:dyDescent="0.35">
      <c r="A105" s="4"/>
      <c r="B105" s="288">
        <v>2.2999999999999998</v>
      </c>
      <c r="C105" s="320"/>
      <c r="D105" s="321" t="s">
        <v>35</v>
      </c>
      <c r="E105" s="317">
        <v>150</v>
      </c>
      <c r="F105" s="131" t="s">
        <v>34</v>
      </c>
      <c r="G105" s="131">
        <v>20</v>
      </c>
      <c r="H105" s="76">
        <f>E105*G105</f>
        <v>3000</v>
      </c>
      <c r="I105" s="194"/>
      <c r="J105" s="77">
        <v>1000</v>
      </c>
      <c r="K105" s="79"/>
      <c r="L105" s="78">
        <v>1000</v>
      </c>
      <c r="M105" s="79"/>
      <c r="N105" s="78">
        <v>1000</v>
      </c>
      <c r="O105" s="79"/>
      <c r="P105" s="80">
        <v>3000</v>
      </c>
      <c r="Q105" s="4"/>
    </row>
    <row r="106" spans="1:17" s="16" customFormat="1" ht="15.5" x14ac:dyDescent="0.35">
      <c r="A106" s="4"/>
      <c r="B106" s="72"/>
      <c r="C106" s="73"/>
      <c r="D106" s="74"/>
      <c r="E106" s="75"/>
      <c r="F106" s="75"/>
      <c r="G106" s="75"/>
      <c r="H106" s="84">
        <f>SUM(H104:H105)</f>
        <v>8000</v>
      </c>
      <c r="I106" s="8"/>
      <c r="J106" s="88">
        <f>SUM(J104:J105)</f>
        <v>6000</v>
      </c>
      <c r="K106" s="78"/>
      <c r="L106" s="89">
        <f>SUM(L104:L105)</f>
        <v>1000</v>
      </c>
      <c r="M106" s="79"/>
      <c r="N106" s="89">
        <f>SUM(N104:N105)</f>
        <v>1000</v>
      </c>
      <c r="O106" s="79"/>
      <c r="P106" s="90">
        <f>SUM(J104:O105)</f>
        <v>8000</v>
      </c>
      <c r="Q106" s="4"/>
    </row>
    <row r="107" spans="1:17" s="16" customFormat="1" ht="15.5" x14ac:dyDescent="0.35">
      <c r="A107" s="4"/>
      <c r="B107" s="72"/>
      <c r="C107" s="83"/>
      <c r="D107" s="91" t="s">
        <v>36</v>
      </c>
      <c r="E107" s="92"/>
      <c r="F107" s="83"/>
      <c r="G107" s="83"/>
      <c r="H107" s="93">
        <f>SUM(H102+H106)</f>
        <v>17840</v>
      </c>
      <c r="I107" s="8"/>
      <c r="J107" s="94">
        <f t="shared" ref="J107:P107" si="2">SUM(J102+J106)</f>
        <v>9280</v>
      </c>
      <c r="K107" s="95"/>
      <c r="L107" s="96">
        <f t="shared" si="2"/>
        <v>4280</v>
      </c>
      <c r="M107" s="97"/>
      <c r="N107" s="96">
        <f t="shared" si="2"/>
        <v>4280</v>
      </c>
      <c r="O107" s="95"/>
      <c r="P107" s="93">
        <f t="shared" si="2"/>
        <v>17840</v>
      </c>
      <c r="Q107" s="4"/>
    </row>
    <row r="108" spans="1:17" s="16" customFormat="1" ht="15.5" x14ac:dyDescent="0.35">
      <c r="A108" s="4"/>
      <c r="B108" s="98"/>
      <c r="C108" s="56" t="s">
        <v>37</v>
      </c>
      <c r="D108" s="57" t="s">
        <v>38</v>
      </c>
      <c r="E108" s="99"/>
      <c r="F108" s="59"/>
      <c r="G108" s="59"/>
      <c r="H108" s="100"/>
      <c r="I108" s="8"/>
      <c r="J108" s="101"/>
      <c r="K108" s="102"/>
      <c r="L108" s="102"/>
      <c r="M108" s="102"/>
      <c r="N108" s="102"/>
      <c r="O108" s="102"/>
      <c r="P108" s="103"/>
      <c r="Q108" s="4"/>
    </row>
    <row r="109" spans="1:17" s="16" customFormat="1" ht="15.5" x14ac:dyDescent="0.35">
      <c r="A109" s="4"/>
      <c r="B109" s="104"/>
      <c r="C109" s="105" t="s">
        <v>20</v>
      </c>
      <c r="D109" s="106" t="s">
        <v>39</v>
      </c>
      <c r="E109" s="107"/>
      <c r="F109" s="108"/>
      <c r="G109" s="107"/>
      <c r="H109" s="109"/>
      <c r="I109" s="8"/>
      <c r="J109" s="110"/>
      <c r="K109" s="111"/>
      <c r="L109" s="111"/>
      <c r="M109" s="112"/>
      <c r="N109" s="111"/>
      <c r="O109" s="112"/>
      <c r="P109" s="113"/>
      <c r="Q109" s="4"/>
    </row>
    <row r="110" spans="1:17" s="16" customFormat="1" ht="15.5" x14ac:dyDescent="0.35">
      <c r="A110" s="4"/>
      <c r="B110" s="72" t="s">
        <v>22</v>
      </c>
      <c r="C110" s="114"/>
      <c r="D110" s="74" t="s">
        <v>40</v>
      </c>
      <c r="E110" s="75">
        <v>400</v>
      </c>
      <c r="F110" s="75" t="s">
        <v>41</v>
      </c>
      <c r="G110" s="75">
        <v>4</v>
      </c>
      <c r="H110" s="115">
        <f>E110*G110</f>
        <v>1600</v>
      </c>
      <c r="I110" s="8"/>
      <c r="J110" s="116">
        <v>550</v>
      </c>
      <c r="K110" s="79"/>
      <c r="L110" s="117">
        <v>550</v>
      </c>
      <c r="M110" s="79"/>
      <c r="N110" s="117">
        <v>500</v>
      </c>
      <c r="O110" s="79"/>
      <c r="P110" s="80">
        <f>SUM(J110:O110)</f>
        <v>1600</v>
      </c>
      <c r="Q110" s="4"/>
    </row>
    <row r="111" spans="1:17" s="16" customFormat="1" ht="20.25" customHeight="1" x14ac:dyDescent="0.35">
      <c r="A111" s="4"/>
      <c r="B111" s="288" t="s">
        <v>42</v>
      </c>
      <c r="C111" s="118"/>
      <c r="D111" s="315" t="s">
        <v>43</v>
      </c>
      <c r="E111" s="75">
        <v>30</v>
      </c>
      <c r="F111" s="75" t="s">
        <v>34</v>
      </c>
      <c r="G111" s="75">
        <v>20</v>
      </c>
      <c r="H111" s="115">
        <f>E111*G111</f>
        <v>600</v>
      </c>
      <c r="I111" s="8"/>
      <c r="J111" s="120">
        <v>0</v>
      </c>
      <c r="K111" s="117"/>
      <c r="L111" s="117">
        <v>300</v>
      </c>
      <c r="M111" s="117"/>
      <c r="N111" s="117">
        <v>300</v>
      </c>
      <c r="O111" s="117"/>
      <c r="P111" s="80">
        <f>SUM(J111:O111)</f>
        <v>600</v>
      </c>
      <c r="Q111" s="4"/>
    </row>
    <row r="112" spans="1:17" s="16" customFormat="1" ht="15.5" x14ac:dyDescent="0.35">
      <c r="A112" s="4"/>
      <c r="B112" s="72"/>
      <c r="C112" s="114"/>
      <c r="D112" s="121" t="s">
        <v>44</v>
      </c>
      <c r="E112" s="83"/>
      <c r="F112" s="83"/>
      <c r="G112" s="122"/>
      <c r="H112" s="84">
        <f>SUM(H110:H111)</f>
        <v>2200</v>
      </c>
      <c r="I112" s="8"/>
      <c r="J112" s="88">
        <f>SUM(J110:J111)</f>
        <v>550</v>
      </c>
      <c r="K112" s="11"/>
      <c r="L112" s="89">
        <f>SUM(L110:L111)</f>
        <v>850</v>
      </c>
      <c r="M112" s="11"/>
      <c r="N112" s="89">
        <f>SUM(N110:N111)</f>
        <v>800</v>
      </c>
      <c r="O112" s="11"/>
      <c r="P112" s="90">
        <f>SUM(J110:O111)</f>
        <v>2200</v>
      </c>
      <c r="Q112" s="4"/>
    </row>
    <row r="113" spans="1:17" s="16" customFormat="1" ht="15.5" x14ac:dyDescent="0.35">
      <c r="A113" s="54"/>
      <c r="B113" s="104"/>
      <c r="C113" s="105" t="s">
        <v>31</v>
      </c>
      <c r="D113" s="106" t="s">
        <v>45</v>
      </c>
      <c r="E113" s="107"/>
      <c r="F113" s="108"/>
      <c r="G113" s="107"/>
      <c r="H113" s="123"/>
      <c r="I113" s="8"/>
      <c r="J113" s="110"/>
      <c r="K113" s="111"/>
      <c r="L113" s="111"/>
      <c r="M113" s="112"/>
      <c r="N113" s="111"/>
      <c r="O113" s="112"/>
      <c r="P113" s="113"/>
      <c r="Q113" s="4"/>
    </row>
    <row r="114" spans="1:17" s="16" customFormat="1" ht="19.5" customHeight="1" x14ac:dyDescent="0.35">
      <c r="A114" s="124"/>
      <c r="B114" s="87">
        <v>2.2999999999999998</v>
      </c>
      <c r="C114" s="118"/>
      <c r="D114" s="119" t="s">
        <v>46</v>
      </c>
      <c r="E114" s="75">
        <v>400</v>
      </c>
      <c r="F114" s="75" t="s">
        <v>41</v>
      </c>
      <c r="G114" s="75">
        <v>4</v>
      </c>
      <c r="H114" s="115">
        <f>E114*G114</f>
        <v>1600</v>
      </c>
      <c r="I114" s="8"/>
      <c r="J114" s="120">
        <v>0</v>
      </c>
      <c r="K114" s="79"/>
      <c r="L114" s="117">
        <v>800</v>
      </c>
      <c r="M114" s="79"/>
      <c r="N114" s="117">
        <v>800</v>
      </c>
      <c r="O114" s="79"/>
      <c r="P114" s="80">
        <f>SUM(J114:O114)</f>
        <v>1600</v>
      </c>
      <c r="Q114" s="4"/>
    </row>
    <row r="115" spans="1:17" s="16" customFormat="1" ht="19.5" customHeight="1" x14ac:dyDescent="0.35">
      <c r="A115" s="125"/>
      <c r="B115" s="87">
        <v>2.2999999999999998</v>
      </c>
      <c r="C115" s="118"/>
      <c r="D115" s="119" t="s">
        <v>47</v>
      </c>
      <c r="E115" s="75">
        <v>30</v>
      </c>
      <c r="F115" s="75" t="s">
        <v>34</v>
      </c>
      <c r="G115" s="75">
        <v>20</v>
      </c>
      <c r="H115" s="115">
        <f>E115*G115</f>
        <v>600</v>
      </c>
      <c r="I115" s="8"/>
      <c r="J115" s="120">
        <v>0</v>
      </c>
      <c r="K115" s="117"/>
      <c r="L115" s="117">
        <v>300</v>
      </c>
      <c r="M115" s="117"/>
      <c r="N115" s="117">
        <v>300</v>
      </c>
      <c r="O115" s="117"/>
      <c r="P115" s="80">
        <f>SUM(J115:O115)</f>
        <v>600</v>
      </c>
      <c r="Q115" s="4"/>
    </row>
    <row r="116" spans="1:17" s="16" customFormat="1" ht="15.5" x14ac:dyDescent="0.35">
      <c r="A116" s="4"/>
      <c r="B116" s="72"/>
      <c r="C116" s="118"/>
      <c r="D116" s="121" t="s">
        <v>48</v>
      </c>
      <c r="E116" s="83"/>
      <c r="F116" s="118"/>
      <c r="G116" s="126"/>
      <c r="H116" s="84">
        <f>SUM(H114:H115)</f>
        <v>2200</v>
      </c>
      <c r="I116" s="8"/>
      <c r="J116" s="88">
        <f>SUM(J114:J115)</f>
        <v>0</v>
      </c>
      <c r="K116" s="127"/>
      <c r="L116" s="89">
        <f>SUM(L114:L115)</f>
        <v>1100</v>
      </c>
      <c r="M116" s="127"/>
      <c r="N116" s="89">
        <f>SUM(N114:N115)</f>
        <v>1100</v>
      </c>
      <c r="O116" s="127"/>
      <c r="P116" s="90">
        <f>SUM(J114:O115)</f>
        <v>2200</v>
      </c>
      <c r="Q116" s="4"/>
    </row>
    <row r="117" spans="1:17" s="16" customFormat="1" ht="15.5" x14ac:dyDescent="0.35">
      <c r="A117" s="4"/>
      <c r="B117" s="104"/>
      <c r="C117" s="105" t="s">
        <v>49</v>
      </c>
      <c r="D117" s="106" t="s">
        <v>50</v>
      </c>
      <c r="E117" s="107"/>
      <c r="F117" s="108"/>
      <c r="G117" s="107"/>
      <c r="H117" s="109"/>
      <c r="I117" s="8"/>
      <c r="J117" s="110"/>
      <c r="K117" s="111"/>
      <c r="L117" s="111"/>
      <c r="M117" s="112"/>
      <c r="N117" s="111"/>
      <c r="O117" s="112"/>
      <c r="P117" s="113"/>
      <c r="Q117" s="4"/>
    </row>
    <row r="118" spans="1:17" s="16" customFormat="1" ht="15" customHeight="1" x14ac:dyDescent="0.35">
      <c r="A118" s="4"/>
      <c r="B118" s="87">
        <v>1.2</v>
      </c>
      <c r="C118" s="128"/>
      <c r="D118" s="129" t="s">
        <v>51</v>
      </c>
      <c r="E118" s="130">
        <v>25</v>
      </c>
      <c r="F118" s="131" t="s">
        <v>52</v>
      </c>
      <c r="G118" s="131">
        <v>500</v>
      </c>
      <c r="H118" s="132">
        <f>E118*G118</f>
        <v>12500</v>
      </c>
      <c r="I118" s="8"/>
      <c r="J118" s="77">
        <v>6250</v>
      </c>
      <c r="K118" s="79"/>
      <c r="L118" s="78">
        <v>6250</v>
      </c>
      <c r="M118" s="79"/>
      <c r="N118" s="78">
        <v>0</v>
      </c>
      <c r="O118" s="79"/>
      <c r="P118" s="80">
        <f>SUM(J118:O118)</f>
        <v>12500</v>
      </c>
      <c r="Q118" s="4"/>
    </row>
    <row r="119" spans="1:17" s="16" customFormat="1" ht="18" customHeight="1" x14ac:dyDescent="0.35">
      <c r="A119" s="4"/>
      <c r="B119" s="87">
        <v>1.4</v>
      </c>
      <c r="C119" s="133"/>
      <c r="D119" s="134" t="s">
        <v>53</v>
      </c>
      <c r="E119" s="135"/>
      <c r="F119" s="136"/>
      <c r="G119" s="137"/>
      <c r="H119" s="138"/>
      <c r="I119" s="139"/>
      <c r="J119" s="140"/>
      <c r="K119" s="4"/>
      <c r="L119" s="141"/>
      <c r="M119" s="4"/>
      <c r="N119" s="141"/>
      <c r="O119" s="4"/>
      <c r="P119" s="142"/>
      <c r="Q119" s="4"/>
    </row>
    <row r="120" spans="1:17" s="16" customFormat="1" ht="17.25" customHeight="1" x14ac:dyDescent="0.35">
      <c r="A120" s="143"/>
      <c r="B120" s="87"/>
      <c r="C120" s="133"/>
      <c r="D120" s="144" t="s">
        <v>54</v>
      </c>
      <c r="E120" s="75">
        <v>15</v>
      </c>
      <c r="F120" s="75" t="s">
        <v>55</v>
      </c>
      <c r="G120" s="145">
        <v>100</v>
      </c>
      <c r="H120" s="146">
        <f t="shared" ref="H120:H125" si="3">E120*G120</f>
        <v>1500</v>
      </c>
      <c r="I120" s="8"/>
      <c r="J120" s="77">
        <v>0</v>
      </c>
      <c r="K120" s="79"/>
      <c r="L120" s="78">
        <v>0</v>
      </c>
      <c r="M120" s="79"/>
      <c r="N120" s="78">
        <v>1500</v>
      </c>
      <c r="O120" s="79"/>
      <c r="P120" s="80">
        <f t="shared" ref="P120:P125" si="4">SUM(J120:O120)</f>
        <v>1500</v>
      </c>
      <c r="Q120" s="18"/>
    </row>
    <row r="121" spans="1:17" s="16" customFormat="1" ht="15.5" x14ac:dyDescent="0.35">
      <c r="A121" s="4"/>
      <c r="B121" s="87"/>
      <c r="C121" s="133"/>
      <c r="D121" s="144" t="s">
        <v>56</v>
      </c>
      <c r="E121" s="75">
        <v>30</v>
      </c>
      <c r="F121" s="75" t="s">
        <v>55</v>
      </c>
      <c r="G121" s="145">
        <v>100</v>
      </c>
      <c r="H121" s="76">
        <f t="shared" si="3"/>
        <v>3000</v>
      </c>
      <c r="I121" s="8"/>
      <c r="J121" s="77">
        <v>0</v>
      </c>
      <c r="K121" s="79"/>
      <c r="L121" s="78">
        <v>0</v>
      </c>
      <c r="M121" s="79"/>
      <c r="N121" s="78">
        <v>3000</v>
      </c>
      <c r="O121" s="79"/>
      <c r="P121" s="80">
        <f t="shared" si="4"/>
        <v>3000</v>
      </c>
      <c r="Q121" s="4"/>
    </row>
    <row r="122" spans="1:17" s="16" customFormat="1" ht="29" x14ac:dyDescent="0.35">
      <c r="A122" s="4"/>
      <c r="B122" s="87">
        <v>2.4</v>
      </c>
      <c r="C122" s="133"/>
      <c r="D122" s="134" t="s">
        <v>57</v>
      </c>
      <c r="E122" s="131">
        <v>500</v>
      </c>
      <c r="F122" s="131" t="s">
        <v>58</v>
      </c>
      <c r="G122" s="131">
        <v>8</v>
      </c>
      <c r="H122" s="76">
        <f t="shared" si="3"/>
        <v>4000</v>
      </c>
      <c r="I122" s="8"/>
      <c r="J122" s="77">
        <v>1500</v>
      </c>
      <c r="K122" s="79"/>
      <c r="L122" s="78">
        <v>1500</v>
      </c>
      <c r="M122" s="79"/>
      <c r="N122" s="78">
        <v>1000</v>
      </c>
      <c r="O122" s="79"/>
      <c r="P122" s="80">
        <f t="shared" si="4"/>
        <v>4000</v>
      </c>
      <c r="Q122" s="4"/>
    </row>
    <row r="123" spans="1:17" s="16" customFormat="1" ht="15.5" x14ac:dyDescent="0.35">
      <c r="A123" s="4"/>
      <c r="B123" s="87">
        <v>2.6</v>
      </c>
      <c r="C123" s="128"/>
      <c r="D123" s="129" t="s">
        <v>59</v>
      </c>
      <c r="E123" s="130">
        <v>25</v>
      </c>
      <c r="F123" s="131" t="s">
        <v>52</v>
      </c>
      <c r="G123" s="131">
        <v>100</v>
      </c>
      <c r="H123" s="115">
        <f t="shared" si="3"/>
        <v>2500</v>
      </c>
      <c r="I123" s="8"/>
      <c r="J123" s="77">
        <v>0</v>
      </c>
      <c r="K123" s="79"/>
      <c r="L123" s="78">
        <v>2500</v>
      </c>
      <c r="M123" s="79"/>
      <c r="N123" s="78">
        <v>0</v>
      </c>
      <c r="O123" s="79"/>
      <c r="P123" s="80">
        <f t="shared" si="4"/>
        <v>2500</v>
      </c>
      <c r="Q123" s="4"/>
    </row>
    <row r="124" spans="1:17" s="152" customFormat="1" ht="22.5" customHeight="1" x14ac:dyDescent="0.35">
      <c r="A124" s="147"/>
      <c r="B124" s="87">
        <v>2.7</v>
      </c>
      <c r="C124" s="148"/>
      <c r="D124" s="149" t="s">
        <v>60</v>
      </c>
      <c r="E124" s="150">
        <v>75</v>
      </c>
      <c r="F124" s="150" t="s">
        <v>61</v>
      </c>
      <c r="G124" s="150">
        <v>24</v>
      </c>
      <c r="H124" s="132">
        <f t="shared" si="3"/>
        <v>1800</v>
      </c>
      <c r="I124" s="8"/>
      <c r="J124" s="77">
        <v>0</v>
      </c>
      <c r="K124" s="79"/>
      <c r="L124" s="117">
        <v>900</v>
      </c>
      <c r="M124" s="79"/>
      <c r="N124" s="117">
        <v>900</v>
      </c>
      <c r="O124" s="79"/>
      <c r="P124" s="80">
        <f t="shared" si="4"/>
        <v>1800</v>
      </c>
      <c r="Q124" s="151"/>
    </row>
    <row r="125" spans="1:17" s="16" customFormat="1" ht="15.5" x14ac:dyDescent="0.35">
      <c r="A125" s="4"/>
      <c r="B125" s="87">
        <v>3.2</v>
      </c>
      <c r="C125" s="133"/>
      <c r="D125" s="134" t="s">
        <v>62</v>
      </c>
      <c r="E125" s="131">
        <v>25</v>
      </c>
      <c r="F125" s="131" t="s">
        <v>52</v>
      </c>
      <c r="G125" s="131">
        <v>100</v>
      </c>
      <c r="H125" s="115">
        <f t="shared" si="3"/>
        <v>2500</v>
      </c>
      <c r="I125" s="8"/>
      <c r="J125" s="77">
        <v>0</v>
      </c>
      <c r="K125" s="79"/>
      <c r="L125" s="78">
        <v>2500</v>
      </c>
      <c r="M125" s="79"/>
      <c r="N125" s="78">
        <v>0</v>
      </c>
      <c r="O125" s="79"/>
      <c r="P125" s="80">
        <f t="shared" si="4"/>
        <v>2500</v>
      </c>
      <c r="Q125" s="4"/>
    </row>
    <row r="126" spans="1:17" s="16" customFormat="1" ht="15.5" x14ac:dyDescent="0.35">
      <c r="A126" s="125"/>
      <c r="B126" s="72"/>
      <c r="C126" s="114"/>
      <c r="D126" s="121" t="s">
        <v>63</v>
      </c>
      <c r="E126" s="83"/>
      <c r="F126" s="83"/>
      <c r="G126" s="122"/>
      <c r="H126" s="84">
        <f>SUM(H118:H125)</f>
        <v>27800</v>
      </c>
      <c r="I126" s="8"/>
      <c r="J126" s="88">
        <f>SUM(J118:J125)</f>
        <v>7750</v>
      </c>
      <c r="K126" s="11"/>
      <c r="L126" s="89">
        <f>SUM(L118:L125)</f>
        <v>13650</v>
      </c>
      <c r="M126" s="11"/>
      <c r="N126" s="89">
        <f>SUM(N118:N125)</f>
        <v>6400</v>
      </c>
      <c r="O126" s="11"/>
      <c r="P126" s="90">
        <f>SUM(J118:O125)</f>
        <v>27800</v>
      </c>
      <c r="Q126" s="4"/>
    </row>
    <row r="127" spans="1:17" s="16" customFormat="1" ht="15.5" x14ac:dyDescent="0.35">
      <c r="A127" s="4"/>
      <c r="B127" s="72"/>
      <c r="C127" s="153"/>
      <c r="D127" s="91" t="s">
        <v>64</v>
      </c>
      <c r="E127" s="154"/>
      <c r="F127" s="118"/>
      <c r="G127" s="118"/>
      <c r="H127" s="155">
        <f>SUM(H126+H116+H112)</f>
        <v>32200</v>
      </c>
      <c r="I127" s="8"/>
      <c r="J127" s="94">
        <f>SUM(J126+J116+J112)</f>
        <v>8300</v>
      </c>
      <c r="K127" s="127"/>
      <c r="L127" s="156">
        <f>SUM(L126+L116+L112)</f>
        <v>15600</v>
      </c>
      <c r="M127" s="127"/>
      <c r="N127" s="156">
        <f>SUM(N126+N116+N112)</f>
        <v>8300</v>
      </c>
      <c r="O127" s="127"/>
      <c r="P127" s="157">
        <f>SUM(P126+P116+P112)</f>
        <v>32200</v>
      </c>
      <c r="Q127" s="4"/>
    </row>
    <row r="128" spans="1:17" s="16" customFormat="1" ht="15.5" x14ac:dyDescent="0.35">
      <c r="A128" s="4"/>
      <c r="B128" s="98"/>
      <c r="C128" s="56" t="s">
        <v>65</v>
      </c>
      <c r="D128" s="57" t="s">
        <v>66</v>
      </c>
      <c r="E128" s="99"/>
      <c r="F128" s="59"/>
      <c r="G128" s="59"/>
      <c r="H128" s="100"/>
      <c r="I128" s="8"/>
      <c r="J128" s="101"/>
      <c r="K128" s="102"/>
      <c r="L128" s="102"/>
      <c r="M128" s="102"/>
      <c r="N128" s="102"/>
      <c r="O128" s="102"/>
      <c r="P128" s="103"/>
      <c r="Q128" s="4"/>
    </row>
    <row r="129" spans="1:17" s="16" customFormat="1" ht="15.5" x14ac:dyDescent="0.35">
      <c r="A129" s="124"/>
      <c r="B129" s="158"/>
      <c r="C129" s="159" t="s">
        <v>20</v>
      </c>
      <c r="D129" s="160" t="s">
        <v>67</v>
      </c>
      <c r="E129" s="108"/>
      <c r="F129" s="161"/>
      <c r="G129" s="161"/>
      <c r="H129" s="162"/>
      <c r="I129" s="8"/>
      <c r="J129" s="110"/>
      <c r="K129" s="111"/>
      <c r="L129" s="111"/>
      <c r="M129" s="112"/>
      <c r="N129" s="111"/>
      <c r="O129" s="112"/>
      <c r="P129" s="113"/>
      <c r="Q129" s="4"/>
    </row>
    <row r="130" spans="1:17" s="16" customFormat="1" ht="15.5" x14ac:dyDescent="0.35">
      <c r="A130" s="4"/>
      <c r="B130" s="72" t="s">
        <v>22</v>
      </c>
      <c r="C130" s="73"/>
      <c r="D130" s="312" t="s">
        <v>68</v>
      </c>
      <c r="E130" s="75">
        <v>700</v>
      </c>
      <c r="F130" s="75" t="s">
        <v>12</v>
      </c>
      <c r="G130" s="145">
        <v>2</v>
      </c>
      <c r="H130" s="76">
        <f>E130*G130</f>
        <v>1400</v>
      </c>
      <c r="I130" s="8"/>
      <c r="J130" s="163">
        <v>1400</v>
      </c>
      <c r="K130" s="79"/>
      <c r="L130" s="78">
        <v>0</v>
      </c>
      <c r="M130" s="79"/>
      <c r="N130" s="78">
        <v>0</v>
      </c>
      <c r="O130" s="79"/>
      <c r="P130" s="80">
        <f>SUM(J130:O130)</f>
        <v>1400</v>
      </c>
      <c r="Q130" s="4"/>
    </row>
    <row r="131" spans="1:17" s="16" customFormat="1" ht="15.5" x14ac:dyDescent="0.35">
      <c r="A131" s="4"/>
      <c r="B131" s="72" t="s">
        <v>22</v>
      </c>
      <c r="C131" s="73"/>
      <c r="D131" s="312" t="s">
        <v>69</v>
      </c>
      <c r="E131" s="75">
        <v>650</v>
      </c>
      <c r="F131" s="75" t="s">
        <v>12</v>
      </c>
      <c r="G131" s="145">
        <v>1</v>
      </c>
      <c r="H131" s="76">
        <f>E131*G131</f>
        <v>650</v>
      </c>
      <c r="I131" s="8"/>
      <c r="J131" s="163">
        <v>650</v>
      </c>
      <c r="K131" s="79"/>
      <c r="L131" s="78">
        <v>0</v>
      </c>
      <c r="M131" s="79"/>
      <c r="N131" s="78">
        <v>0</v>
      </c>
      <c r="O131" s="79"/>
      <c r="P131" s="80">
        <f>SUM(J131:O131)</f>
        <v>650</v>
      </c>
      <c r="Q131" s="4"/>
    </row>
    <row r="132" spans="1:17" s="16" customFormat="1" ht="15.5" x14ac:dyDescent="0.35">
      <c r="A132" s="4"/>
      <c r="B132" s="72" t="s">
        <v>22</v>
      </c>
      <c r="C132" s="73"/>
      <c r="D132" s="312" t="s">
        <v>70</v>
      </c>
      <c r="E132" s="75">
        <v>600</v>
      </c>
      <c r="F132" s="75" t="s">
        <v>12</v>
      </c>
      <c r="G132" s="145">
        <v>1</v>
      </c>
      <c r="H132" s="115">
        <f>E132*G132</f>
        <v>600</v>
      </c>
      <c r="I132" s="8"/>
      <c r="J132" s="163">
        <v>600</v>
      </c>
      <c r="K132" s="79"/>
      <c r="L132" s="78">
        <v>0</v>
      </c>
      <c r="M132" s="79"/>
      <c r="N132" s="78">
        <v>0</v>
      </c>
      <c r="O132" s="79"/>
      <c r="P132" s="80">
        <f>SUM(J132:O132)</f>
        <v>600</v>
      </c>
      <c r="Q132" s="4"/>
    </row>
    <row r="133" spans="1:17" s="16" customFormat="1" ht="15.5" x14ac:dyDescent="0.35">
      <c r="A133" s="4"/>
      <c r="B133" s="72" t="s">
        <v>22</v>
      </c>
      <c r="C133" s="73"/>
      <c r="D133" s="312" t="s">
        <v>71</v>
      </c>
      <c r="E133" s="75">
        <v>250</v>
      </c>
      <c r="F133" s="75" t="s">
        <v>12</v>
      </c>
      <c r="G133" s="164">
        <v>1</v>
      </c>
      <c r="H133" s="115">
        <f>E133*G133</f>
        <v>250</v>
      </c>
      <c r="I133" s="8"/>
      <c r="J133" s="163">
        <v>250</v>
      </c>
      <c r="K133" s="79"/>
      <c r="L133" s="78"/>
      <c r="M133" s="79"/>
      <c r="N133" s="78"/>
      <c r="O133" s="79"/>
      <c r="P133" s="80">
        <f>SUM(J133:O133)</f>
        <v>250</v>
      </c>
      <c r="Q133" s="4"/>
    </row>
    <row r="134" spans="1:17" s="16" customFormat="1" ht="15.5" x14ac:dyDescent="0.35">
      <c r="A134" s="4"/>
      <c r="B134" s="72"/>
      <c r="C134" s="73"/>
      <c r="D134" s="121" t="s">
        <v>72</v>
      </c>
      <c r="E134" s="83"/>
      <c r="F134" s="83"/>
      <c r="G134" s="165"/>
      <c r="H134" s="84">
        <f>SUM(H130:H133)</f>
        <v>2900</v>
      </c>
      <c r="I134" s="8"/>
      <c r="J134" s="166">
        <f>SUM(J130:J133)</f>
        <v>2900</v>
      </c>
      <c r="K134" s="11"/>
      <c r="L134" s="167">
        <f>SUM(L130:L133)</f>
        <v>0</v>
      </c>
      <c r="M134" s="11"/>
      <c r="N134" s="167">
        <f>SUM(N130:N133)</f>
        <v>0</v>
      </c>
      <c r="O134" s="11"/>
      <c r="P134" s="168">
        <f>SUM(J130:O133)</f>
        <v>2900</v>
      </c>
      <c r="Q134" s="4"/>
    </row>
    <row r="135" spans="1:17" s="16" customFormat="1" ht="15.5" x14ac:dyDescent="0.35">
      <c r="A135" s="4"/>
      <c r="B135" s="104"/>
      <c r="C135" s="159" t="s">
        <v>31</v>
      </c>
      <c r="D135" s="160" t="s">
        <v>73</v>
      </c>
      <c r="E135" s="169"/>
      <c r="F135" s="169"/>
      <c r="G135" s="169"/>
      <c r="H135" s="170"/>
      <c r="I135" s="11"/>
      <c r="J135" s="110"/>
      <c r="K135" s="111"/>
      <c r="L135" s="111"/>
      <c r="M135" s="112"/>
      <c r="N135" s="111"/>
      <c r="O135" s="112"/>
      <c r="P135" s="113"/>
      <c r="Q135" s="18"/>
    </row>
    <row r="136" spans="1:17" s="152" customFormat="1" ht="15.5" x14ac:dyDescent="0.35">
      <c r="A136" s="147"/>
      <c r="B136" s="72" t="s">
        <v>22</v>
      </c>
      <c r="C136" s="171"/>
      <c r="D136" s="316" t="s">
        <v>74</v>
      </c>
      <c r="E136" s="82">
        <v>2</v>
      </c>
      <c r="F136" s="82" t="s">
        <v>75</v>
      </c>
      <c r="G136" s="82">
        <v>50</v>
      </c>
      <c r="H136" s="115">
        <f>E136*G136</f>
        <v>100</v>
      </c>
      <c r="I136" s="8"/>
      <c r="J136" s="77">
        <v>100</v>
      </c>
      <c r="K136" s="79"/>
      <c r="L136" s="117"/>
      <c r="M136" s="79"/>
      <c r="N136" s="117"/>
      <c r="O136" s="79"/>
      <c r="P136" s="80">
        <f>SUM(J136:O136)</f>
        <v>100</v>
      </c>
      <c r="Q136" s="151"/>
    </row>
    <row r="137" spans="1:17" s="16" customFormat="1" ht="15.5" x14ac:dyDescent="0.35">
      <c r="A137" s="4"/>
      <c r="B137" s="72" t="s">
        <v>22</v>
      </c>
      <c r="C137" s="73"/>
      <c r="D137" s="312" t="s">
        <v>76</v>
      </c>
      <c r="E137" s="75">
        <v>1</v>
      </c>
      <c r="F137" s="82" t="s">
        <v>75</v>
      </c>
      <c r="G137" s="145">
        <v>60</v>
      </c>
      <c r="H137" s="115">
        <f>E137*G137</f>
        <v>60</v>
      </c>
      <c r="I137" s="11"/>
      <c r="J137" s="77">
        <v>60</v>
      </c>
      <c r="K137" s="79"/>
      <c r="L137" s="78">
        <v>0</v>
      </c>
      <c r="M137" s="79"/>
      <c r="N137" s="78">
        <v>0</v>
      </c>
      <c r="O137" s="79"/>
      <c r="P137" s="80">
        <f>SUM(J137:O137)</f>
        <v>60</v>
      </c>
      <c r="Q137" s="18"/>
    </row>
    <row r="138" spans="1:17" s="16" customFormat="1" ht="15.5" x14ac:dyDescent="0.35">
      <c r="A138" s="4"/>
      <c r="B138" s="72" t="s">
        <v>22</v>
      </c>
      <c r="C138" s="73"/>
      <c r="D138" s="312" t="s">
        <v>77</v>
      </c>
      <c r="E138" s="75">
        <v>8</v>
      </c>
      <c r="F138" s="82" t="s">
        <v>75</v>
      </c>
      <c r="G138" s="145">
        <v>25</v>
      </c>
      <c r="H138" s="115">
        <f>E138*G138</f>
        <v>200</v>
      </c>
      <c r="I138" s="11"/>
      <c r="J138" s="77">
        <v>200</v>
      </c>
      <c r="K138" s="79"/>
      <c r="L138" s="78"/>
      <c r="M138" s="79"/>
      <c r="N138" s="78"/>
      <c r="O138" s="79"/>
      <c r="P138" s="80">
        <f>SUM(J138:O138)</f>
        <v>200</v>
      </c>
      <c r="Q138" s="18"/>
    </row>
    <row r="139" spans="1:17" s="16" customFormat="1" ht="15.5" x14ac:dyDescent="0.35">
      <c r="A139" s="4"/>
      <c r="B139" s="172"/>
      <c r="C139" s="73"/>
      <c r="D139" s="121" t="s">
        <v>78</v>
      </c>
      <c r="E139" s="173"/>
      <c r="F139" s="173"/>
      <c r="G139" s="174"/>
      <c r="H139" s="175">
        <f>SUM(H136:H138)</f>
        <v>360</v>
      </c>
      <c r="I139" s="11"/>
      <c r="J139" s="166">
        <f>SUM(J136:J138)</f>
        <v>360</v>
      </c>
      <c r="K139" s="11"/>
      <c r="L139" s="167">
        <f>SUM(L136:L138)</f>
        <v>0</v>
      </c>
      <c r="M139" s="11"/>
      <c r="N139" s="167">
        <f>SUM(N136:N138)</f>
        <v>0</v>
      </c>
      <c r="O139" s="11"/>
      <c r="P139" s="168">
        <f>SUM(J136:O138)</f>
        <v>360</v>
      </c>
      <c r="Q139" s="18"/>
    </row>
    <row r="140" spans="1:17" s="16" customFormat="1" ht="15.5" x14ac:dyDescent="0.35">
      <c r="A140" s="4"/>
      <c r="B140" s="72"/>
      <c r="C140" s="73"/>
      <c r="D140" s="91" t="s">
        <v>79</v>
      </c>
      <c r="E140" s="92"/>
      <c r="F140" s="122"/>
      <c r="G140" s="122"/>
      <c r="H140" s="93">
        <f>SUM(H134,H139)</f>
        <v>3260</v>
      </c>
      <c r="I140" s="8"/>
      <c r="J140" s="176">
        <f>SUM(J134,J139)</f>
        <v>3260</v>
      </c>
      <c r="K140" s="97"/>
      <c r="L140" s="177">
        <f>SUM(L134,L139)</f>
        <v>0</v>
      </c>
      <c r="M140" s="97"/>
      <c r="N140" s="177">
        <f>SUM(N134,N139)</f>
        <v>0</v>
      </c>
      <c r="O140" s="97"/>
      <c r="P140" s="178">
        <f>SUM(P134+P139)</f>
        <v>3260</v>
      </c>
      <c r="Q140" s="4"/>
    </row>
    <row r="141" spans="1:17" s="16" customFormat="1" ht="15.5" x14ac:dyDescent="0.35">
      <c r="A141" s="4"/>
      <c r="B141" s="179"/>
      <c r="C141" s="56" t="s">
        <v>80</v>
      </c>
      <c r="D141" s="57" t="s">
        <v>81</v>
      </c>
      <c r="E141" s="99"/>
      <c r="F141" s="59"/>
      <c r="G141" s="180"/>
      <c r="H141" s="181"/>
      <c r="I141" s="8"/>
      <c r="J141" s="101"/>
      <c r="K141" s="102"/>
      <c r="L141" s="102"/>
      <c r="M141" s="102"/>
      <c r="N141" s="102"/>
      <c r="O141" s="102"/>
      <c r="P141" s="103"/>
      <c r="Q141" s="4"/>
    </row>
    <row r="142" spans="1:17" s="16" customFormat="1" ht="15.5" x14ac:dyDescent="0.35">
      <c r="A142" s="4"/>
      <c r="B142" s="87">
        <v>2.1</v>
      </c>
      <c r="C142" s="182"/>
      <c r="D142" s="183" t="s">
        <v>82</v>
      </c>
      <c r="E142" s="75">
        <v>1000</v>
      </c>
      <c r="F142" s="184" t="s">
        <v>83</v>
      </c>
      <c r="G142" s="75">
        <v>1</v>
      </c>
      <c r="H142" s="115">
        <f>E142*G142</f>
        <v>1000</v>
      </c>
      <c r="I142" s="8"/>
      <c r="J142" s="116">
        <v>1000</v>
      </c>
      <c r="K142" s="117"/>
      <c r="L142" s="78">
        <v>0</v>
      </c>
      <c r="M142" s="117"/>
      <c r="N142" s="78">
        <v>0</v>
      </c>
      <c r="O142" s="117"/>
      <c r="P142" s="80">
        <f>SUM(J142:O142)</f>
        <v>1000</v>
      </c>
      <c r="Q142" s="4"/>
    </row>
    <row r="143" spans="1:17" s="16" customFormat="1" ht="15.5" x14ac:dyDescent="0.35">
      <c r="A143" s="4"/>
      <c r="B143" s="185">
        <v>2.2000000000000002</v>
      </c>
      <c r="C143" s="186"/>
      <c r="D143" s="187" t="s">
        <v>84</v>
      </c>
      <c r="E143" s="135"/>
      <c r="F143" s="136"/>
      <c r="G143" s="137"/>
      <c r="H143" s="138"/>
      <c r="I143" s="8"/>
      <c r="J143" s="140"/>
      <c r="K143" s="4"/>
      <c r="L143" s="141"/>
      <c r="M143" s="4"/>
      <c r="N143" s="141"/>
      <c r="O143" s="4"/>
      <c r="P143" s="142"/>
      <c r="Q143" s="4"/>
    </row>
    <row r="144" spans="1:17" s="16" customFormat="1" ht="15.5" x14ac:dyDescent="0.35">
      <c r="A144" s="4"/>
      <c r="B144" s="87"/>
      <c r="C144" s="182"/>
      <c r="D144" s="188" t="s">
        <v>85</v>
      </c>
      <c r="E144" s="75">
        <v>0.25</v>
      </c>
      <c r="F144" s="184" t="s">
        <v>86</v>
      </c>
      <c r="G144" s="75">
        <v>5000</v>
      </c>
      <c r="H144" s="115">
        <f>E144*G144</f>
        <v>1250</v>
      </c>
      <c r="I144" s="8"/>
      <c r="J144" s="77">
        <v>0</v>
      </c>
      <c r="K144" s="117"/>
      <c r="L144" s="117">
        <v>625</v>
      </c>
      <c r="M144" s="117"/>
      <c r="N144" s="117">
        <v>625</v>
      </c>
      <c r="O144" s="117"/>
      <c r="P144" s="80">
        <f>SUM(J144:O144)</f>
        <v>1250</v>
      </c>
      <c r="Q144" s="4"/>
    </row>
    <row r="145" spans="1:17" s="16" customFormat="1" ht="15.5" x14ac:dyDescent="0.35">
      <c r="A145" s="4"/>
      <c r="B145" s="87"/>
      <c r="C145" s="182"/>
      <c r="D145" s="188" t="s">
        <v>87</v>
      </c>
      <c r="E145" s="75">
        <v>0.25</v>
      </c>
      <c r="F145" s="184" t="s">
        <v>86</v>
      </c>
      <c r="G145" s="75">
        <v>5000</v>
      </c>
      <c r="H145" s="115">
        <f>E145*G145</f>
        <v>1250</v>
      </c>
      <c r="I145" s="8"/>
      <c r="J145" s="77">
        <v>0</v>
      </c>
      <c r="K145" s="117"/>
      <c r="L145" s="117">
        <v>625</v>
      </c>
      <c r="M145" s="117"/>
      <c r="N145" s="117">
        <v>625</v>
      </c>
      <c r="O145" s="117"/>
      <c r="P145" s="80">
        <f>SUM(J145:O145)</f>
        <v>1250</v>
      </c>
      <c r="Q145" s="4"/>
    </row>
    <row r="146" spans="1:17" s="16" customFormat="1" ht="15.5" x14ac:dyDescent="0.35">
      <c r="A146" s="4"/>
      <c r="B146" s="87"/>
      <c r="C146" s="182"/>
      <c r="D146" s="188" t="s">
        <v>88</v>
      </c>
      <c r="E146" s="75">
        <v>0.25</v>
      </c>
      <c r="F146" s="184" t="s">
        <v>86</v>
      </c>
      <c r="G146" s="75">
        <v>1000</v>
      </c>
      <c r="H146" s="132">
        <f>E146*G146</f>
        <v>250</v>
      </c>
      <c r="I146" s="8"/>
      <c r="J146" s="77">
        <v>0</v>
      </c>
      <c r="K146" s="117"/>
      <c r="L146" s="117">
        <v>125</v>
      </c>
      <c r="M146" s="117"/>
      <c r="N146" s="117">
        <v>125</v>
      </c>
      <c r="O146" s="117"/>
      <c r="P146" s="80">
        <f>SUM(J146:O146)</f>
        <v>250</v>
      </c>
      <c r="Q146" s="4"/>
    </row>
    <row r="147" spans="1:17" s="16" customFormat="1" ht="15.5" x14ac:dyDescent="0.35">
      <c r="A147" s="4"/>
      <c r="B147" s="185">
        <v>2.7</v>
      </c>
      <c r="C147" s="189"/>
      <c r="D147" s="190" t="s">
        <v>89</v>
      </c>
      <c r="E147" s="135"/>
      <c r="F147" s="136"/>
      <c r="G147" s="137"/>
      <c r="H147" s="138"/>
      <c r="I147" s="8"/>
      <c r="J147" s="140"/>
      <c r="K147" s="4"/>
      <c r="L147" s="141"/>
      <c r="M147" s="4"/>
      <c r="N147" s="141"/>
      <c r="O147" s="4"/>
      <c r="P147" s="142"/>
      <c r="Q147" s="4"/>
    </row>
    <row r="148" spans="1:17" s="192" customFormat="1" ht="15.5" x14ac:dyDescent="0.35">
      <c r="A148" s="191"/>
      <c r="B148" s="87"/>
      <c r="C148" s="148"/>
      <c r="D148" s="188" t="s">
        <v>90</v>
      </c>
      <c r="E148" s="82">
        <v>400</v>
      </c>
      <c r="F148" s="75" t="s">
        <v>24</v>
      </c>
      <c r="G148" s="82">
        <v>24</v>
      </c>
      <c r="H148" s="132">
        <f>E148*G148</f>
        <v>9600</v>
      </c>
      <c r="I148" s="8"/>
      <c r="J148" s="77">
        <v>0</v>
      </c>
      <c r="K148" s="79"/>
      <c r="L148" s="117">
        <v>4800</v>
      </c>
      <c r="M148" s="79"/>
      <c r="N148" s="117">
        <v>4800</v>
      </c>
      <c r="O148" s="79"/>
      <c r="P148" s="80">
        <f>SUM(J148:O148)</f>
        <v>9600</v>
      </c>
      <c r="Q148" s="191"/>
    </row>
    <row r="149" spans="1:17" s="16" customFormat="1" ht="15.5" x14ac:dyDescent="0.35">
      <c r="A149" s="4"/>
      <c r="B149" s="185">
        <v>2.5</v>
      </c>
      <c r="C149" s="189"/>
      <c r="D149" s="190" t="s">
        <v>91</v>
      </c>
      <c r="E149" s="75">
        <v>24</v>
      </c>
      <c r="F149" s="75" t="s">
        <v>92</v>
      </c>
      <c r="G149" s="145">
        <v>150</v>
      </c>
      <c r="H149" s="132">
        <f>E149*G149</f>
        <v>3600</v>
      </c>
      <c r="I149" s="8"/>
      <c r="J149" s="116">
        <v>1200</v>
      </c>
      <c r="K149" s="79"/>
      <c r="L149" s="117">
        <v>1200</v>
      </c>
      <c r="M149" s="79"/>
      <c r="N149" s="117">
        <v>1200</v>
      </c>
      <c r="O149" s="79"/>
      <c r="P149" s="80">
        <f>SUM(J149:O149)</f>
        <v>3600</v>
      </c>
      <c r="Q149" s="4"/>
    </row>
    <row r="150" spans="1:17" s="16" customFormat="1" ht="15.5" x14ac:dyDescent="0.35">
      <c r="A150" s="4"/>
      <c r="B150" s="185"/>
      <c r="C150" s="189"/>
      <c r="D150" s="190" t="s">
        <v>93</v>
      </c>
      <c r="E150" s="135"/>
      <c r="F150" s="136"/>
      <c r="G150" s="137"/>
      <c r="H150" s="138"/>
      <c r="I150" s="8"/>
      <c r="J150" s="140"/>
      <c r="K150" s="4"/>
      <c r="L150" s="141"/>
      <c r="M150" s="4"/>
      <c r="N150" s="141"/>
      <c r="O150" s="4"/>
      <c r="P150" s="142"/>
      <c r="Q150" s="4"/>
    </row>
    <row r="151" spans="1:17" s="16" customFormat="1" ht="15.5" x14ac:dyDescent="0.35">
      <c r="A151" s="4"/>
      <c r="B151" s="87"/>
      <c r="C151" s="133"/>
      <c r="D151" s="144" t="s">
        <v>94</v>
      </c>
      <c r="E151" s="75">
        <v>1</v>
      </c>
      <c r="F151" s="75" t="s">
        <v>75</v>
      </c>
      <c r="G151" s="145">
        <v>1500</v>
      </c>
      <c r="H151" s="132">
        <f>E151*G151</f>
        <v>1500</v>
      </c>
      <c r="I151" s="8"/>
      <c r="J151" s="116">
        <v>1500</v>
      </c>
      <c r="K151" s="79"/>
      <c r="L151" s="78">
        <v>0</v>
      </c>
      <c r="M151" s="79"/>
      <c r="N151" s="78">
        <v>0</v>
      </c>
      <c r="O151" s="79"/>
      <c r="P151" s="80">
        <f>SUM(J151:O151)</f>
        <v>1500</v>
      </c>
      <c r="Q151" s="4"/>
    </row>
    <row r="152" spans="1:17" s="16" customFormat="1" ht="15.5" x14ac:dyDescent="0.35">
      <c r="A152" s="4"/>
      <c r="B152" s="87"/>
      <c r="C152" s="133"/>
      <c r="D152" s="144" t="s">
        <v>95</v>
      </c>
      <c r="E152" s="75">
        <v>24</v>
      </c>
      <c r="F152" s="75" t="s">
        <v>96</v>
      </c>
      <c r="G152" s="145">
        <v>100</v>
      </c>
      <c r="H152" s="132">
        <f>E152*G152</f>
        <v>2400</v>
      </c>
      <c r="I152" s="8"/>
      <c r="J152" s="116">
        <v>800</v>
      </c>
      <c r="K152" s="79"/>
      <c r="L152" s="117">
        <v>800</v>
      </c>
      <c r="M152" s="79"/>
      <c r="N152" s="117">
        <v>800</v>
      </c>
      <c r="O152" s="79"/>
      <c r="P152" s="80">
        <f>SUM(J152:O152)</f>
        <v>2400</v>
      </c>
      <c r="Q152" s="4"/>
    </row>
    <row r="153" spans="1:17" s="16" customFormat="1" ht="15.5" x14ac:dyDescent="0.35">
      <c r="A153" s="4"/>
      <c r="B153" s="72"/>
      <c r="C153" s="153"/>
      <c r="D153" s="91" t="s">
        <v>97</v>
      </c>
      <c r="E153" s="154"/>
      <c r="F153" s="118"/>
      <c r="G153" s="118"/>
      <c r="H153" s="93">
        <f>SUM(H142:H152)</f>
        <v>20850</v>
      </c>
      <c r="I153" s="8"/>
      <c r="J153" s="176">
        <f>SUM(J142:J152)</f>
        <v>4500</v>
      </c>
      <c r="K153" s="97"/>
      <c r="L153" s="177">
        <f>SUM(L142:L152)</f>
        <v>8175</v>
      </c>
      <c r="M153" s="97"/>
      <c r="N153" s="177">
        <f>SUM(N142:N152)</f>
        <v>8175</v>
      </c>
      <c r="O153" s="97"/>
      <c r="P153" s="178">
        <f>SUM(J142:O152)</f>
        <v>20850</v>
      </c>
      <c r="Q153" s="4"/>
    </row>
    <row r="154" spans="1:17" s="16" customFormat="1" ht="15.5" x14ac:dyDescent="0.35">
      <c r="A154" s="4"/>
      <c r="B154" s="98"/>
      <c r="C154" s="56" t="s">
        <v>98</v>
      </c>
      <c r="D154" s="57" t="s">
        <v>99</v>
      </c>
      <c r="E154" s="99"/>
      <c r="F154" s="59"/>
      <c r="G154" s="59"/>
      <c r="H154" s="100"/>
      <c r="I154" s="8"/>
      <c r="J154" s="101"/>
      <c r="K154" s="102"/>
      <c r="L154" s="102"/>
      <c r="M154" s="102"/>
      <c r="N154" s="102"/>
      <c r="O154" s="102"/>
      <c r="P154" s="103"/>
      <c r="Q154" s="4"/>
    </row>
    <row r="155" spans="1:17" s="16" customFormat="1" ht="15.5" x14ac:dyDescent="0.35">
      <c r="A155" s="4"/>
      <c r="B155" s="87"/>
      <c r="C155" s="133"/>
      <c r="D155" s="319" t="s">
        <v>100</v>
      </c>
      <c r="E155" s="131"/>
      <c r="F155" s="131"/>
      <c r="G155" s="131"/>
      <c r="H155" s="193">
        <f>E155*G155</f>
        <v>0</v>
      </c>
      <c r="I155" s="194"/>
      <c r="J155" s="116"/>
      <c r="K155" s="79"/>
      <c r="L155" s="117"/>
      <c r="M155" s="79"/>
      <c r="N155" s="117"/>
      <c r="O155" s="79"/>
      <c r="P155" s="80">
        <f>SUM(J155:O155)</f>
        <v>0</v>
      </c>
      <c r="Q155" s="4"/>
    </row>
    <row r="156" spans="1:17" s="16" customFormat="1" ht="15.5" x14ac:dyDescent="0.35">
      <c r="A156" s="4"/>
      <c r="B156" s="72"/>
      <c r="C156" s="73"/>
      <c r="D156" s="91" t="s">
        <v>101</v>
      </c>
      <c r="E156" s="92"/>
      <c r="F156" s="122"/>
      <c r="G156" s="122"/>
      <c r="H156" s="93">
        <f>SUM(H155:H155)</f>
        <v>0</v>
      </c>
      <c r="I156" s="8"/>
      <c r="J156" s="176">
        <f>SUM(J155:J155)</f>
        <v>0</v>
      </c>
      <c r="K156" s="97"/>
      <c r="L156" s="177">
        <f>SUM(L155:L155)</f>
        <v>0</v>
      </c>
      <c r="M156" s="97"/>
      <c r="N156" s="177">
        <f>SUM(N155:N155)</f>
        <v>0</v>
      </c>
      <c r="O156" s="97"/>
      <c r="P156" s="178">
        <f>SUM(J155:O155)</f>
        <v>0</v>
      </c>
      <c r="Q156" s="4"/>
    </row>
    <row r="157" spans="1:17" s="16" customFormat="1" ht="15.5" x14ac:dyDescent="0.35">
      <c r="A157" s="4"/>
      <c r="B157" s="195"/>
      <c r="C157" s="56" t="s">
        <v>102</v>
      </c>
      <c r="D157" s="57" t="s">
        <v>103</v>
      </c>
      <c r="E157" s="99"/>
      <c r="F157" s="99"/>
      <c r="G157" s="99"/>
      <c r="H157" s="196"/>
      <c r="I157" s="197"/>
      <c r="J157" s="198"/>
      <c r="K157" s="199"/>
      <c r="L157" s="199"/>
      <c r="M157" s="199"/>
      <c r="N157" s="199"/>
      <c r="O157" s="199"/>
      <c r="P157" s="200"/>
      <c r="Q157" s="4"/>
    </row>
    <row r="158" spans="1:17" s="16" customFormat="1" ht="15.5" x14ac:dyDescent="0.35">
      <c r="A158" s="124"/>
      <c r="B158" s="158"/>
      <c r="C158" s="159" t="s">
        <v>20</v>
      </c>
      <c r="D158" s="160" t="s">
        <v>104</v>
      </c>
      <c r="E158" s="108"/>
      <c r="F158" s="161"/>
      <c r="G158" s="161"/>
      <c r="H158" s="162"/>
      <c r="I158" s="8"/>
      <c r="J158" s="110"/>
      <c r="K158" s="111"/>
      <c r="L158" s="111"/>
      <c r="M158" s="112"/>
      <c r="N158" s="111"/>
      <c r="O158" s="112"/>
      <c r="P158" s="113"/>
      <c r="Q158" s="4"/>
    </row>
    <row r="159" spans="1:17" s="16" customFormat="1" ht="29" x14ac:dyDescent="0.35">
      <c r="A159" s="4"/>
      <c r="B159" s="87">
        <v>1.3</v>
      </c>
      <c r="C159" s="118"/>
      <c r="D159" s="183" t="s">
        <v>105</v>
      </c>
      <c r="E159" s="75">
        <v>3000</v>
      </c>
      <c r="F159" s="184" t="s">
        <v>106</v>
      </c>
      <c r="G159" s="201">
        <v>1</v>
      </c>
      <c r="H159" s="202">
        <f>E159*G159</f>
        <v>3000</v>
      </c>
      <c r="I159" s="8"/>
      <c r="J159" s="116">
        <v>3000</v>
      </c>
      <c r="K159" s="117"/>
      <c r="L159" s="78">
        <v>0</v>
      </c>
      <c r="M159" s="117"/>
      <c r="N159" s="78">
        <v>0</v>
      </c>
      <c r="O159" s="117"/>
      <c r="P159" s="80">
        <f>SUM(J159:O159)</f>
        <v>3000</v>
      </c>
      <c r="Q159" s="4"/>
    </row>
    <row r="160" spans="1:17" s="16" customFormat="1" ht="15.5" x14ac:dyDescent="0.35">
      <c r="A160" s="4"/>
      <c r="B160" s="72"/>
      <c r="C160" s="118"/>
      <c r="D160" s="121" t="s">
        <v>107</v>
      </c>
      <c r="E160" s="83"/>
      <c r="F160" s="118"/>
      <c r="G160" s="118"/>
      <c r="H160" s="203">
        <f>SUM(H159)</f>
        <v>3000</v>
      </c>
      <c r="I160" s="8"/>
      <c r="J160" s="166">
        <f>SUM(J159)</f>
        <v>3000</v>
      </c>
      <c r="K160" s="127"/>
      <c r="L160" s="167">
        <f>SUM(L159)</f>
        <v>0</v>
      </c>
      <c r="M160" s="127"/>
      <c r="N160" s="167">
        <f>SUM(N159)</f>
        <v>0</v>
      </c>
      <c r="O160" s="127"/>
      <c r="P160" s="204">
        <f>SUM(J159:O159)</f>
        <v>3000</v>
      </c>
      <c r="Q160" s="4"/>
    </row>
    <row r="161" spans="1:17" s="192" customFormat="1" ht="15.5" x14ac:dyDescent="0.35">
      <c r="A161" s="191"/>
      <c r="B161" s="205"/>
      <c r="C161" s="105" t="s">
        <v>31</v>
      </c>
      <c r="D161" s="106" t="s">
        <v>108</v>
      </c>
      <c r="E161" s="206"/>
      <c r="F161" s="207"/>
      <c r="G161" s="206"/>
      <c r="H161" s="208"/>
      <c r="I161" s="209"/>
      <c r="J161" s="210"/>
      <c r="K161" s="211"/>
      <c r="L161" s="211"/>
      <c r="M161" s="211"/>
      <c r="N161" s="211"/>
      <c r="O161" s="211"/>
      <c r="P161" s="212"/>
      <c r="Q161" s="191"/>
    </row>
    <row r="162" spans="1:17" s="16" customFormat="1" ht="15.5" x14ac:dyDescent="0.35">
      <c r="A162" s="4"/>
      <c r="B162" s="87">
        <v>1.3</v>
      </c>
      <c r="C162" s="213"/>
      <c r="D162" s="214" t="s">
        <v>109</v>
      </c>
      <c r="E162" s="75">
        <v>400</v>
      </c>
      <c r="F162" s="75" t="s">
        <v>110</v>
      </c>
      <c r="G162" s="75">
        <v>30</v>
      </c>
      <c r="H162" s="132">
        <f>E162*G162</f>
        <v>12000</v>
      </c>
      <c r="I162" s="215"/>
      <c r="J162" s="77">
        <v>0</v>
      </c>
      <c r="K162" s="216"/>
      <c r="L162" s="78">
        <v>6000</v>
      </c>
      <c r="M162" s="216"/>
      <c r="N162" s="78">
        <v>6000</v>
      </c>
      <c r="O162" s="216"/>
      <c r="P162" s="80">
        <f>SUM(J162:O162)</f>
        <v>12000</v>
      </c>
      <c r="Q162" s="4"/>
    </row>
    <row r="163" spans="1:17" s="152" customFormat="1" ht="15.5" x14ac:dyDescent="0.35">
      <c r="A163" s="147"/>
      <c r="B163" s="185">
        <v>1.4</v>
      </c>
      <c r="C163" s="217"/>
      <c r="D163" s="214" t="s">
        <v>111</v>
      </c>
      <c r="E163" s="75">
        <v>30</v>
      </c>
      <c r="F163" s="75" t="s">
        <v>55</v>
      </c>
      <c r="G163" s="145">
        <v>100</v>
      </c>
      <c r="H163" s="218">
        <f>E163*G163</f>
        <v>3000</v>
      </c>
      <c r="I163" s="8"/>
      <c r="J163" s="77">
        <v>0</v>
      </c>
      <c r="K163" s="79"/>
      <c r="L163" s="78">
        <v>0</v>
      </c>
      <c r="M163" s="79"/>
      <c r="N163" s="78">
        <v>3000</v>
      </c>
      <c r="O163" s="79"/>
      <c r="P163" s="80">
        <f>SUM(J163:O163)</f>
        <v>3000</v>
      </c>
      <c r="Q163" s="151"/>
    </row>
    <row r="164" spans="1:17" s="152" customFormat="1" ht="15.5" x14ac:dyDescent="0.35">
      <c r="A164" s="147"/>
      <c r="B164" s="185"/>
      <c r="C164" s="217"/>
      <c r="D164" s="121" t="s">
        <v>112</v>
      </c>
      <c r="E164" s="83"/>
      <c r="F164" s="118"/>
      <c r="G164" s="118"/>
      <c r="H164" s="203">
        <f>SUM(H162:H163)</f>
        <v>15000</v>
      </c>
      <c r="I164" s="8"/>
      <c r="J164" s="166">
        <f>SUM(J162:J163)</f>
        <v>0</v>
      </c>
      <c r="K164" s="127"/>
      <c r="L164" s="167">
        <f>SUM(L162:L163)</f>
        <v>6000</v>
      </c>
      <c r="M164" s="127"/>
      <c r="N164" s="167">
        <f>SUM(N162:N163)</f>
        <v>9000</v>
      </c>
      <c r="O164" s="127"/>
      <c r="P164" s="204">
        <f>SUM(J162:O163)</f>
        <v>15000</v>
      </c>
      <c r="Q164" s="151"/>
    </row>
    <row r="165" spans="1:17" s="16" customFormat="1" ht="15.5" x14ac:dyDescent="0.35">
      <c r="A165" s="4"/>
      <c r="B165" s="72"/>
      <c r="C165" s="213"/>
      <c r="D165" s="91" t="s">
        <v>113</v>
      </c>
      <c r="E165" s="154"/>
      <c r="F165" s="153"/>
      <c r="G165" s="219"/>
      <c r="H165" s="220">
        <f>H160+H164</f>
        <v>18000</v>
      </c>
      <c r="I165" s="215"/>
      <c r="J165" s="176">
        <f>J160+J164</f>
        <v>3000</v>
      </c>
      <c r="K165" s="221"/>
      <c r="L165" s="177">
        <f>L160+L164</f>
        <v>6000</v>
      </c>
      <c r="M165" s="221"/>
      <c r="N165" s="177">
        <f>N160+N164</f>
        <v>9000</v>
      </c>
      <c r="O165" s="221"/>
      <c r="P165" s="178">
        <f>SUM(P164+P160)</f>
        <v>18000</v>
      </c>
      <c r="Q165" s="4"/>
    </row>
    <row r="166" spans="1:17" s="16" customFormat="1" ht="15.5" x14ac:dyDescent="0.35">
      <c r="A166" s="4"/>
      <c r="B166" s="98"/>
      <c r="C166" s="56" t="s">
        <v>114</v>
      </c>
      <c r="D166" s="57" t="s">
        <v>115</v>
      </c>
      <c r="E166" s="99"/>
      <c r="F166" s="222"/>
      <c r="G166" s="222"/>
      <c r="H166" s="223"/>
      <c r="I166" s="224"/>
      <c r="J166" s="198"/>
      <c r="K166" s="199"/>
      <c r="L166" s="199"/>
      <c r="M166" s="199"/>
      <c r="N166" s="199"/>
      <c r="O166" s="199"/>
      <c r="P166" s="200"/>
      <c r="Q166" s="4"/>
    </row>
    <row r="167" spans="1:17" s="16" customFormat="1" ht="29" x14ac:dyDescent="0.35">
      <c r="A167" s="124"/>
      <c r="B167" s="158"/>
      <c r="C167" s="159" t="s">
        <v>20</v>
      </c>
      <c r="D167" s="160" t="s">
        <v>116</v>
      </c>
      <c r="E167" s="108"/>
      <c r="F167" s="161"/>
      <c r="G167" s="161"/>
      <c r="H167" s="225"/>
      <c r="I167" s="8"/>
      <c r="J167" s="110"/>
      <c r="K167" s="111"/>
      <c r="L167" s="111"/>
      <c r="M167" s="112"/>
      <c r="N167" s="111"/>
      <c r="O167" s="112"/>
      <c r="P167" s="113"/>
      <c r="Q167" s="4"/>
    </row>
    <row r="168" spans="1:17" s="16" customFormat="1" ht="19.5" customHeight="1" x14ac:dyDescent="0.35">
      <c r="A168" s="4"/>
      <c r="B168" s="185">
        <v>1.1000000000000001</v>
      </c>
      <c r="C168" s="226"/>
      <c r="D168" s="227" t="s">
        <v>117</v>
      </c>
      <c r="E168" s="135"/>
      <c r="F168" s="136"/>
      <c r="G168" s="137"/>
      <c r="H168" s="138"/>
      <c r="I168" s="8"/>
      <c r="J168" s="140"/>
      <c r="K168" s="4"/>
      <c r="L168" s="141"/>
      <c r="M168" s="4"/>
      <c r="N168" s="141"/>
      <c r="O168" s="4"/>
      <c r="P168" s="142"/>
      <c r="Q168" s="4"/>
    </row>
    <row r="169" spans="1:17" s="16" customFormat="1" ht="15.5" x14ac:dyDescent="0.35">
      <c r="A169" s="4"/>
      <c r="B169" s="87"/>
      <c r="C169" s="128"/>
      <c r="D169" s="232" t="s">
        <v>118</v>
      </c>
      <c r="E169" s="75">
        <v>25</v>
      </c>
      <c r="F169" s="75" t="s">
        <v>119</v>
      </c>
      <c r="G169" s="75">
        <v>40</v>
      </c>
      <c r="H169" s="146">
        <v>1000</v>
      </c>
      <c r="I169" s="8"/>
      <c r="J169" s="77">
        <v>1000</v>
      </c>
      <c r="K169" s="79"/>
      <c r="L169" s="78">
        <v>0</v>
      </c>
      <c r="M169" s="79"/>
      <c r="N169" s="78">
        <v>0</v>
      </c>
      <c r="O169" s="79"/>
      <c r="P169" s="80">
        <f>SUM(J169:O169)</f>
        <v>1000</v>
      </c>
      <c r="Q169" s="4"/>
    </row>
    <row r="170" spans="1:17" s="16" customFormat="1" ht="15.5" x14ac:dyDescent="0.35">
      <c r="A170" s="4"/>
      <c r="B170" s="87"/>
      <c r="C170" s="128"/>
      <c r="D170" s="232" t="s">
        <v>120</v>
      </c>
      <c r="E170" s="75">
        <v>3</v>
      </c>
      <c r="F170" s="75" t="s">
        <v>55</v>
      </c>
      <c r="G170" s="75">
        <v>40</v>
      </c>
      <c r="H170" s="146">
        <f>E170*G170</f>
        <v>120</v>
      </c>
      <c r="I170" s="8"/>
      <c r="J170" s="77">
        <v>120</v>
      </c>
      <c r="K170" s="79"/>
      <c r="L170" s="78">
        <v>0</v>
      </c>
      <c r="M170" s="79"/>
      <c r="N170" s="78">
        <v>0</v>
      </c>
      <c r="O170" s="79"/>
      <c r="P170" s="80">
        <f>SUM(J170:O170)</f>
        <v>120</v>
      </c>
      <c r="Q170" s="4"/>
    </row>
    <row r="171" spans="1:17" s="16" customFormat="1" ht="15.5" x14ac:dyDescent="0.35">
      <c r="A171" s="4"/>
      <c r="B171" s="87"/>
      <c r="C171" s="128"/>
      <c r="D171" s="232" t="s">
        <v>121</v>
      </c>
      <c r="E171" s="75">
        <v>25</v>
      </c>
      <c r="F171" s="75" t="s">
        <v>55</v>
      </c>
      <c r="G171" s="75">
        <v>40</v>
      </c>
      <c r="H171" s="76">
        <f>E171*G171</f>
        <v>1000</v>
      </c>
      <c r="I171" s="8"/>
      <c r="J171" s="77">
        <v>1000</v>
      </c>
      <c r="K171" s="79"/>
      <c r="L171" s="78">
        <v>0</v>
      </c>
      <c r="M171" s="79"/>
      <c r="N171" s="78">
        <v>0</v>
      </c>
      <c r="O171" s="79"/>
      <c r="P171" s="80">
        <f>SUM(J171:O171)</f>
        <v>1000</v>
      </c>
      <c r="Q171" s="4"/>
    </row>
    <row r="172" spans="1:17" s="16" customFormat="1" ht="15.5" x14ac:dyDescent="0.35">
      <c r="A172" s="4"/>
      <c r="B172" s="185">
        <v>1.2</v>
      </c>
      <c r="C172" s="226"/>
      <c r="D172" s="227" t="s">
        <v>122</v>
      </c>
      <c r="E172" s="135"/>
      <c r="F172" s="136"/>
      <c r="G172" s="137"/>
      <c r="H172" s="138"/>
      <c r="I172" s="8"/>
      <c r="J172" s="229"/>
      <c r="K172" s="4"/>
      <c r="L172" s="230"/>
      <c r="M172" s="4"/>
      <c r="N172" s="230"/>
      <c r="O172" s="4"/>
      <c r="P172" s="142"/>
      <c r="Q172" s="4"/>
    </row>
    <row r="173" spans="1:17" s="16" customFormat="1" ht="15.5" x14ac:dyDescent="0.35">
      <c r="A173" s="4"/>
      <c r="B173" s="87"/>
      <c r="C173" s="128"/>
      <c r="D173" s="228" t="s">
        <v>123</v>
      </c>
      <c r="E173" s="231">
        <v>100</v>
      </c>
      <c r="F173" s="75" t="s">
        <v>124</v>
      </c>
      <c r="G173" s="75">
        <v>5</v>
      </c>
      <c r="H173" s="132">
        <f t="shared" ref="H173:H178" si="5">E173*G173</f>
        <v>500</v>
      </c>
      <c r="I173" s="8"/>
      <c r="J173" s="77">
        <v>250</v>
      </c>
      <c r="K173" s="79"/>
      <c r="L173" s="78">
        <v>250</v>
      </c>
      <c r="M173" s="79"/>
      <c r="N173" s="78">
        <v>0</v>
      </c>
      <c r="O173" s="79"/>
      <c r="P173" s="80">
        <f t="shared" ref="P173:P178" si="6">SUM(J173:O173)</f>
        <v>500</v>
      </c>
      <c r="Q173" s="4"/>
    </row>
    <row r="174" spans="1:17" s="16" customFormat="1" ht="15.5" x14ac:dyDescent="0.35">
      <c r="A174" s="4"/>
      <c r="B174" s="87"/>
      <c r="C174" s="128"/>
      <c r="D174" s="228" t="s">
        <v>121</v>
      </c>
      <c r="E174" s="231">
        <v>25</v>
      </c>
      <c r="F174" s="75" t="s">
        <v>52</v>
      </c>
      <c r="G174" s="75">
        <v>500</v>
      </c>
      <c r="H174" s="115">
        <f t="shared" si="5"/>
        <v>12500</v>
      </c>
      <c r="I174" s="8"/>
      <c r="J174" s="77">
        <v>6250</v>
      </c>
      <c r="K174" s="79"/>
      <c r="L174" s="78">
        <v>6250</v>
      </c>
      <c r="M174" s="79"/>
      <c r="N174" s="78">
        <v>0</v>
      </c>
      <c r="O174" s="79"/>
      <c r="P174" s="80">
        <f t="shared" si="6"/>
        <v>12500</v>
      </c>
      <c r="Q174" s="4"/>
    </row>
    <row r="175" spans="1:17" s="16" customFormat="1" ht="15.5" x14ac:dyDescent="0.35">
      <c r="A175" s="4"/>
      <c r="B175" s="87"/>
      <c r="C175" s="133"/>
      <c r="D175" s="232" t="s">
        <v>125</v>
      </c>
      <c r="E175" s="233">
        <v>15</v>
      </c>
      <c r="F175" s="234" t="s">
        <v>119</v>
      </c>
      <c r="G175" s="234">
        <v>500</v>
      </c>
      <c r="H175" s="235">
        <f t="shared" si="5"/>
        <v>7500</v>
      </c>
      <c r="I175" s="8"/>
      <c r="J175" s="77">
        <v>3750</v>
      </c>
      <c r="K175" s="79"/>
      <c r="L175" s="78">
        <v>3750</v>
      </c>
      <c r="M175" s="79"/>
      <c r="N175" s="78">
        <v>0</v>
      </c>
      <c r="O175" s="79"/>
      <c r="P175" s="80">
        <f t="shared" si="6"/>
        <v>7500</v>
      </c>
      <c r="Q175" s="4"/>
    </row>
    <row r="176" spans="1:17" s="16" customFormat="1" ht="15.5" x14ac:dyDescent="0.35">
      <c r="A176" s="125"/>
      <c r="B176" s="87"/>
      <c r="C176" s="133"/>
      <c r="D176" s="232" t="s">
        <v>126</v>
      </c>
      <c r="E176" s="233">
        <v>3</v>
      </c>
      <c r="F176" s="234" t="s">
        <v>52</v>
      </c>
      <c r="G176" s="234">
        <v>500</v>
      </c>
      <c r="H176" s="235">
        <f t="shared" si="5"/>
        <v>1500</v>
      </c>
      <c r="I176" s="8"/>
      <c r="J176" s="77">
        <v>750</v>
      </c>
      <c r="K176" s="79"/>
      <c r="L176" s="78">
        <v>750</v>
      </c>
      <c r="M176" s="79"/>
      <c r="N176" s="78">
        <v>0</v>
      </c>
      <c r="O176" s="79"/>
      <c r="P176" s="80">
        <f t="shared" si="6"/>
        <v>1500</v>
      </c>
      <c r="Q176" s="4"/>
    </row>
    <row r="177" spans="1:17" s="16" customFormat="1" ht="15.5" x14ac:dyDescent="0.35">
      <c r="A177" s="4"/>
      <c r="B177" s="87">
        <v>1.4</v>
      </c>
      <c r="C177" s="133"/>
      <c r="D177" s="236" t="s">
        <v>127</v>
      </c>
      <c r="E177" s="75">
        <v>5</v>
      </c>
      <c r="F177" s="75" t="s">
        <v>55</v>
      </c>
      <c r="G177" s="145">
        <v>100</v>
      </c>
      <c r="H177" s="193">
        <f t="shared" si="5"/>
        <v>500</v>
      </c>
      <c r="I177" s="8"/>
      <c r="J177" s="77">
        <v>0</v>
      </c>
      <c r="K177" s="79"/>
      <c r="L177" s="78">
        <v>0</v>
      </c>
      <c r="M177" s="79"/>
      <c r="N177" s="78">
        <v>500</v>
      </c>
      <c r="O177" s="79"/>
      <c r="P177" s="80">
        <f t="shared" si="6"/>
        <v>500</v>
      </c>
      <c r="Q177" s="4"/>
    </row>
    <row r="178" spans="1:17" s="16" customFormat="1" ht="29" x14ac:dyDescent="0.35">
      <c r="A178" s="4"/>
      <c r="B178" s="185">
        <v>2.1</v>
      </c>
      <c r="C178" s="237"/>
      <c r="D178" s="238" t="s">
        <v>128</v>
      </c>
      <c r="E178" s="75">
        <v>5</v>
      </c>
      <c r="F178" s="75" t="s">
        <v>129</v>
      </c>
      <c r="G178" s="75">
        <v>250</v>
      </c>
      <c r="H178" s="239">
        <f t="shared" si="5"/>
        <v>1250</v>
      </c>
      <c r="I178" s="8"/>
      <c r="J178" s="77">
        <v>400</v>
      </c>
      <c r="K178" s="78"/>
      <c r="L178" s="78">
        <v>450</v>
      </c>
      <c r="M178" s="78"/>
      <c r="N178" s="78">
        <v>400</v>
      </c>
      <c r="O178" s="78"/>
      <c r="P178" s="80">
        <f t="shared" si="6"/>
        <v>1250</v>
      </c>
      <c r="Q178" s="4"/>
    </row>
    <row r="179" spans="1:17" s="16" customFormat="1" ht="29" x14ac:dyDescent="0.35">
      <c r="A179" s="125"/>
      <c r="B179" s="185">
        <v>2.2000000000000002</v>
      </c>
      <c r="C179" s="237"/>
      <c r="D179" s="227" t="s">
        <v>130</v>
      </c>
      <c r="E179" s="135"/>
      <c r="F179" s="136"/>
      <c r="G179" s="137"/>
      <c r="H179" s="138"/>
      <c r="I179" s="8"/>
      <c r="J179" s="229"/>
      <c r="K179" s="4"/>
      <c r="L179" s="230"/>
      <c r="M179" s="4"/>
      <c r="N179" s="230"/>
      <c r="O179" s="4"/>
      <c r="P179" s="142"/>
      <c r="Q179" s="4"/>
    </row>
    <row r="180" spans="1:17" s="16" customFormat="1" ht="15.5" x14ac:dyDescent="0.35">
      <c r="A180" s="4"/>
      <c r="B180" s="87"/>
      <c r="C180" s="133"/>
      <c r="D180" s="228" t="s">
        <v>131</v>
      </c>
      <c r="E180" s="240">
        <v>5</v>
      </c>
      <c r="F180" s="75" t="s">
        <v>55</v>
      </c>
      <c r="G180" s="75">
        <v>500</v>
      </c>
      <c r="H180" s="76">
        <f t="shared" ref="H180:H185" si="7">E180*G180</f>
        <v>2500</v>
      </c>
      <c r="I180" s="8"/>
      <c r="J180" s="77">
        <v>0</v>
      </c>
      <c r="K180" s="79"/>
      <c r="L180" s="78">
        <v>1250</v>
      </c>
      <c r="M180" s="79"/>
      <c r="N180" s="78">
        <v>1250</v>
      </c>
      <c r="O180" s="79"/>
      <c r="P180" s="80">
        <f t="shared" ref="P180:P185" si="8">SUM(J180:O180)</f>
        <v>2500</v>
      </c>
      <c r="Q180" s="4"/>
    </row>
    <row r="181" spans="1:17" s="16" customFormat="1" ht="15.5" x14ac:dyDescent="0.35">
      <c r="A181" s="4"/>
      <c r="B181" s="87"/>
      <c r="C181" s="133"/>
      <c r="D181" s="228" t="s">
        <v>132</v>
      </c>
      <c r="E181" s="240">
        <v>5</v>
      </c>
      <c r="F181" s="75" t="s">
        <v>129</v>
      </c>
      <c r="G181" s="75">
        <v>500</v>
      </c>
      <c r="H181" s="146">
        <f t="shared" si="7"/>
        <v>2500</v>
      </c>
      <c r="I181" s="8"/>
      <c r="J181" s="77">
        <v>0</v>
      </c>
      <c r="K181" s="79"/>
      <c r="L181" s="78">
        <v>1250</v>
      </c>
      <c r="M181" s="79"/>
      <c r="N181" s="78">
        <v>1250</v>
      </c>
      <c r="O181" s="79"/>
      <c r="P181" s="80">
        <f t="shared" si="8"/>
        <v>2500</v>
      </c>
      <c r="Q181" s="4"/>
    </row>
    <row r="182" spans="1:17" s="16" customFormat="1" ht="15.5" x14ac:dyDescent="0.35">
      <c r="A182" s="4"/>
      <c r="B182" s="87"/>
      <c r="C182" s="133"/>
      <c r="D182" s="228" t="s">
        <v>133</v>
      </c>
      <c r="E182" s="240">
        <v>1</v>
      </c>
      <c r="F182" s="75" t="s">
        <v>134</v>
      </c>
      <c r="G182" s="75">
        <v>2000</v>
      </c>
      <c r="H182" s="146">
        <f t="shared" si="7"/>
        <v>2000</v>
      </c>
      <c r="I182" s="8"/>
      <c r="J182" s="77">
        <v>0</v>
      </c>
      <c r="K182" s="79"/>
      <c r="L182" s="78">
        <v>1000</v>
      </c>
      <c r="M182" s="79"/>
      <c r="N182" s="78">
        <v>1000</v>
      </c>
      <c r="O182" s="79"/>
      <c r="P182" s="80">
        <f t="shared" si="8"/>
        <v>2000</v>
      </c>
      <c r="Q182" s="4"/>
    </row>
    <row r="183" spans="1:17" s="16" customFormat="1" ht="15.5" x14ac:dyDescent="0.35">
      <c r="A183" s="4"/>
      <c r="B183" s="87"/>
      <c r="C183" s="133"/>
      <c r="D183" s="228" t="s">
        <v>135</v>
      </c>
      <c r="E183" s="240">
        <v>1</v>
      </c>
      <c r="F183" s="75" t="s">
        <v>136</v>
      </c>
      <c r="G183" s="75">
        <v>2000</v>
      </c>
      <c r="H183" s="146">
        <f t="shared" si="7"/>
        <v>2000</v>
      </c>
      <c r="I183" s="8"/>
      <c r="J183" s="77">
        <v>0</v>
      </c>
      <c r="K183" s="79"/>
      <c r="L183" s="78">
        <v>1000</v>
      </c>
      <c r="M183" s="79"/>
      <c r="N183" s="78">
        <v>1000</v>
      </c>
      <c r="O183" s="79"/>
      <c r="P183" s="80">
        <f t="shared" si="8"/>
        <v>2000</v>
      </c>
      <c r="Q183" s="4"/>
    </row>
    <row r="184" spans="1:17" s="16" customFormat="1" ht="15.5" x14ac:dyDescent="0.35">
      <c r="A184" s="4"/>
      <c r="B184" s="87"/>
      <c r="C184" s="133"/>
      <c r="D184" s="228" t="s">
        <v>137</v>
      </c>
      <c r="E184" s="240">
        <v>3</v>
      </c>
      <c r="F184" s="75" t="s">
        <v>138</v>
      </c>
      <c r="G184" s="75">
        <v>200</v>
      </c>
      <c r="H184" s="146">
        <f t="shared" si="7"/>
        <v>600</v>
      </c>
      <c r="I184" s="8"/>
      <c r="J184" s="77">
        <v>0</v>
      </c>
      <c r="K184" s="79"/>
      <c r="L184" s="78">
        <v>300</v>
      </c>
      <c r="M184" s="79"/>
      <c r="N184" s="78">
        <v>300</v>
      </c>
      <c r="O184" s="79"/>
      <c r="P184" s="80">
        <f t="shared" si="8"/>
        <v>600</v>
      </c>
      <c r="Q184" s="4"/>
    </row>
    <row r="185" spans="1:17" s="16" customFormat="1" ht="15.5" x14ac:dyDescent="0.35">
      <c r="A185" s="4"/>
      <c r="B185" s="185">
        <v>2.2999999999999998</v>
      </c>
      <c r="C185" s="237"/>
      <c r="D185" s="241" t="s">
        <v>139</v>
      </c>
      <c r="E185" s="75">
        <v>5</v>
      </c>
      <c r="F185" s="75" t="s">
        <v>129</v>
      </c>
      <c r="G185" s="75">
        <v>250</v>
      </c>
      <c r="H185" s="193">
        <f t="shared" si="7"/>
        <v>1250</v>
      </c>
      <c r="I185" s="8"/>
      <c r="J185" s="77">
        <v>0</v>
      </c>
      <c r="K185" s="79"/>
      <c r="L185" s="78">
        <v>625</v>
      </c>
      <c r="M185" s="79"/>
      <c r="N185" s="78">
        <v>625</v>
      </c>
      <c r="O185" s="79"/>
      <c r="P185" s="80">
        <f t="shared" si="8"/>
        <v>1250</v>
      </c>
      <c r="Q185" s="18"/>
    </row>
    <row r="186" spans="1:17" s="16" customFormat="1" ht="15.5" x14ac:dyDescent="0.35">
      <c r="A186" s="4"/>
      <c r="B186" s="185">
        <v>2.4</v>
      </c>
      <c r="C186" s="237"/>
      <c r="D186" s="242" t="s">
        <v>140</v>
      </c>
      <c r="E186" s="135"/>
      <c r="F186" s="136"/>
      <c r="G186" s="137"/>
      <c r="H186" s="138"/>
      <c r="I186" s="8"/>
      <c r="J186" s="229"/>
      <c r="K186" s="4"/>
      <c r="L186" s="230"/>
      <c r="M186" s="4"/>
      <c r="N186" s="230"/>
      <c r="O186" s="4"/>
      <c r="P186" s="142"/>
      <c r="Q186" s="4"/>
    </row>
    <row r="187" spans="1:17" s="16" customFormat="1" ht="15.5" x14ac:dyDescent="0.35">
      <c r="A187" s="4"/>
      <c r="B187" s="87"/>
      <c r="C187" s="133"/>
      <c r="D187" s="144" t="s">
        <v>141</v>
      </c>
      <c r="E187" s="75">
        <v>100</v>
      </c>
      <c r="F187" s="75" t="s">
        <v>124</v>
      </c>
      <c r="G187" s="75">
        <v>8</v>
      </c>
      <c r="H187" s="76">
        <f>E187*G187</f>
        <v>800</v>
      </c>
      <c r="I187" s="8"/>
      <c r="J187" s="77">
        <v>250</v>
      </c>
      <c r="K187" s="79"/>
      <c r="L187" s="78">
        <v>250</v>
      </c>
      <c r="M187" s="79"/>
      <c r="N187" s="78">
        <v>300</v>
      </c>
      <c r="O187" s="79"/>
      <c r="P187" s="80">
        <f>SUM(J187:O187)</f>
        <v>800</v>
      </c>
      <c r="Q187" s="4"/>
    </row>
    <row r="188" spans="1:17" s="16" customFormat="1" ht="15.5" x14ac:dyDescent="0.35">
      <c r="A188" s="4"/>
      <c r="B188" s="87"/>
      <c r="C188" s="133"/>
      <c r="D188" s="144" t="s">
        <v>142</v>
      </c>
      <c r="E188" s="75">
        <v>500</v>
      </c>
      <c r="F188" s="75" t="s">
        <v>58</v>
      </c>
      <c r="G188" s="75">
        <v>8</v>
      </c>
      <c r="H188" s="76">
        <f>E188*G188</f>
        <v>4000</v>
      </c>
      <c r="I188" s="8"/>
      <c r="J188" s="77">
        <v>1300</v>
      </c>
      <c r="K188" s="79"/>
      <c r="L188" s="78">
        <v>1300</v>
      </c>
      <c r="M188" s="79"/>
      <c r="N188" s="78">
        <v>1400</v>
      </c>
      <c r="O188" s="79"/>
      <c r="P188" s="80">
        <f>SUM(J188:O188)</f>
        <v>4000</v>
      </c>
      <c r="Q188" s="4"/>
    </row>
    <row r="189" spans="1:17" s="16" customFormat="1" ht="15.5" x14ac:dyDescent="0.35">
      <c r="A189" s="4"/>
      <c r="B189" s="87"/>
      <c r="C189" s="133"/>
      <c r="D189" s="144" t="s">
        <v>143</v>
      </c>
      <c r="E189" s="75">
        <v>150</v>
      </c>
      <c r="F189" s="75" t="s">
        <v>58</v>
      </c>
      <c r="G189" s="75">
        <v>8</v>
      </c>
      <c r="H189" s="193">
        <f>E189*G189</f>
        <v>1200</v>
      </c>
      <c r="I189" s="8"/>
      <c r="J189" s="77">
        <v>400</v>
      </c>
      <c r="K189" s="79"/>
      <c r="L189" s="78">
        <v>400</v>
      </c>
      <c r="M189" s="79"/>
      <c r="N189" s="78">
        <v>400</v>
      </c>
      <c r="O189" s="79"/>
      <c r="P189" s="80">
        <f>SUM(J189:O189)</f>
        <v>1200</v>
      </c>
      <c r="Q189" s="4"/>
    </row>
    <row r="190" spans="1:17" s="16" customFormat="1" ht="15.5" x14ac:dyDescent="0.35">
      <c r="A190" s="4"/>
      <c r="B190" s="185">
        <v>2.6</v>
      </c>
      <c r="C190" s="226"/>
      <c r="D190" s="227" t="s">
        <v>144</v>
      </c>
      <c r="E190" s="135"/>
      <c r="F190" s="136"/>
      <c r="G190" s="137"/>
      <c r="H190" s="138"/>
      <c r="I190" s="8"/>
      <c r="J190" s="229"/>
      <c r="K190" s="4"/>
      <c r="L190" s="230"/>
      <c r="M190" s="4"/>
      <c r="N190" s="230"/>
      <c r="O190" s="4"/>
      <c r="P190" s="142"/>
      <c r="Q190" s="4"/>
    </row>
    <row r="191" spans="1:17" s="16" customFormat="1" ht="15.5" x14ac:dyDescent="0.35">
      <c r="A191" s="4"/>
      <c r="B191" s="87"/>
      <c r="C191" s="128"/>
      <c r="D191" s="228" t="s">
        <v>145</v>
      </c>
      <c r="E191" s="231">
        <v>100</v>
      </c>
      <c r="F191" s="75" t="s">
        <v>124</v>
      </c>
      <c r="G191" s="75">
        <v>5</v>
      </c>
      <c r="H191" s="132">
        <f>E191*G191</f>
        <v>500</v>
      </c>
      <c r="I191" s="8"/>
      <c r="J191" s="77">
        <v>0</v>
      </c>
      <c r="K191" s="79"/>
      <c r="L191" s="78">
        <v>500</v>
      </c>
      <c r="M191" s="79"/>
      <c r="N191" s="78">
        <v>0</v>
      </c>
      <c r="O191" s="79"/>
      <c r="P191" s="80">
        <f>SUM(J191:O191)</f>
        <v>500</v>
      </c>
      <c r="Q191" s="4"/>
    </row>
    <row r="192" spans="1:17" s="16" customFormat="1" ht="15.5" x14ac:dyDescent="0.35">
      <c r="A192" s="4"/>
      <c r="B192" s="87"/>
      <c r="C192" s="128"/>
      <c r="D192" s="228" t="s">
        <v>146</v>
      </c>
      <c r="E192" s="231">
        <v>25</v>
      </c>
      <c r="F192" s="75" t="s">
        <v>52</v>
      </c>
      <c r="G192" s="75">
        <v>100</v>
      </c>
      <c r="H192" s="115">
        <f>E192*G192</f>
        <v>2500</v>
      </c>
      <c r="I192" s="8"/>
      <c r="J192" s="77">
        <v>0</v>
      </c>
      <c r="K192" s="79"/>
      <c r="L192" s="78">
        <v>2500</v>
      </c>
      <c r="M192" s="79"/>
      <c r="N192" s="78">
        <v>0</v>
      </c>
      <c r="O192" s="79"/>
      <c r="P192" s="80">
        <f>SUM(J192:O192)</f>
        <v>2500</v>
      </c>
      <c r="Q192" s="4"/>
    </row>
    <row r="193" spans="1:17" s="16" customFormat="1" ht="15.5" x14ac:dyDescent="0.35">
      <c r="A193" s="4"/>
      <c r="B193" s="87"/>
      <c r="C193" s="133"/>
      <c r="D193" s="228" t="s">
        <v>147</v>
      </c>
      <c r="E193" s="240">
        <v>3</v>
      </c>
      <c r="F193" s="75" t="s">
        <v>52</v>
      </c>
      <c r="G193" s="75">
        <v>100</v>
      </c>
      <c r="H193" s="243">
        <f>E193*G193</f>
        <v>300</v>
      </c>
      <c r="I193" s="8"/>
      <c r="J193" s="77">
        <v>0</v>
      </c>
      <c r="K193" s="79"/>
      <c r="L193" s="78">
        <v>300</v>
      </c>
      <c r="M193" s="79"/>
      <c r="N193" s="78">
        <v>0</v>
      </c>
      <c r="O193" s="79"/>
      <c r="P193" s="80">
        <f>SUM(J193:O193)</f>
        <v>300</v>
      </c>
      <c r="Q193" s="4"/>
    </row>
    <row r="194" spans="1:17" s="16" customFormat="1" ht="15.5" x14ac:dyDescent="0.35">
      <c r="A194" s="124"/>
      <c r="B194" s="185">
        <v>3.2</v>
      </c>
      <c r="C194" s="237"/>
      <c r="D194" s="242" t="s">
        <v>148</v>
      </c>
      <c r="E194" s="135"/>
      <c r="F194" s="136"/>
      <c r="G194" s="137"/>
      <c r="H194" s="138"/>
      <c r="I194" s="8"/>
      <c r="J194" s="229"/>
      <c r="K194" s="4"/>
      <c r="L194" s="230"/>
      <c r="M194" s="4"/>
      <c r="N194" s="230"/>
      <c r="O194" s="4"/>
      <c r="P194" s="142"/>
      <c r="Q194" s="4"/>
    </row>
    <row r="195" spans="1:17" s="16" customFormat="1" ht="15.5" x14ac:dyDescent="0.35">
      <c r="A195" s="124"/>
      <c r="B195" s="185"/>
      <c r="C195" s="237"/>
      <c r="D195" s="244" t="s">
        <v>118</v>
      </c>
      <c r="E195" s="75">
        <v>10</v>
      </c>
      <c r="F195" s="75" t="s">
        <v>119</v>
      </c>
      <c r="G195" s="75">
        <v>100</v>
      </c>
      <c r="H195" s="132">
        <f>E195*G195</f>
        <v>1000</v>
      </c>
      <c r="I195" s="8"/>
      <c r="J195" s="77">
        <v>0</v>
      </c>
      <c r="K195" s="79"/>
      <c r="L195" s="78">
        <v>1000</v>
      </c>
      <c r="M195" s="79"/>
      <c r="N195" s="78">
        <v>0</v>
      </c>
      <c r="O195" s="79"/>
      <c r="P195" s="80">
        <f>SUM(J195:O195)</f>
        <v>1000</v>
      </c>
      <c r="Q195" s="4"/>
    </row>
    <row r="196" spans="1:17" s="16" customFormat="1" ht="15.5" x14ac:dyDescent="0.35">
      <c r="A196" s="4"/>
      <c r="B196" s="87"/>
      <c r="C196" s="133"/>
      <c r="D196" s="144" t="s">
        <v>141</v>
      </c>
      <c r="E196" s="75">
        <v>100</v>
      </c>
      <c r="F196" s="184" t="s">
        <v>124</v>
      </c>
      <c r="G196" s="75">
        <v>5</v>
      </c>
      <c r="H196" s="132">
        <f>E196*G196</f>
        <v>500</v>
      </c>
      <c r="I196" s="8"/>
      <c r="J196" s="77">
        <v>0</v>
      </c>
      <c r="K196" s="79"/>
      <c r="L196" s="78">
        <v>500</v>
      </c>
      <c r="M196" s="79"/>
      <c r="N196" s="78">
        <v>0</v>
      </c>
      <c r="O196" s="79"/>
      <c r="P196" s="80">
        <f>SUM(J196:O196)</f>
        <v>500</v>
      </c>
      <c r="Q196" s="4"/>
    </row>
    <row r="197" spans="1:17" s="16" customFormat="1" ht="15.5" x14ac:dyDescent="0.35">
      <c r="A197" s="4"/>
      <c r="B197" s="87"/>
      <c r="C197" s="133"/>
      <c r="D197" s="228" t="s">
        <v>149</v>
      </c>
      <c r="E197" s="75">
        <v>25</v>
      </c>
      <c r="F197" s="75" t="s">
        <v>52</v>
      </c>
      <c r="G197" s="75">
        <v>100</v>
      </c>
      <c r="H197" s="132">
        <f>E197*G197</f>
        <v>2500</v>
      </c>
      <c r="I197" s="8"/>
      <c r="J197" s="77">
        <v>0</v>
      </c>
      <c r="K197" s="79"/>
      <c r="L197" s="78">
        <v>2500</v>
      </c>
      <c r="M197" s="79"/>
      <c r="N197" s="78">
        <v>0</v>
      </c>
      <c r="O197" s="79"/>
      <c r="P197" s="80">
        <f>SUM(J197:O197)</f>
        <v>2500</v>
      </c>
      <c r="Q197" s="4"/>
    </row>
    <row r="198" spans="1:17" s="16" customFormat="1" ht="15.5" x14ac:dyDescent="0.35">
      <c r="A198" s="4"/>
      <c r="B198" s="172"/>
      <c r="C198" s="73"/>
      <c r="D198" s="121" t="s">
        <v>150</v>
      </c>
      <c r="E198" s="173"/>
      <c r="F198" s="173"/>
      <c r="G198" s="174"/>
      <c r="H198" s="245">
        <f>SUM(H168:H197)</f>
        <v>50020</v>
      </c>
      <c r="I198" s="11"/>
      <c r="J198" s="246">
        <f>SUM(J168:J197)</f>
        <v>15470</v>
      </c>
      <c r="K198" s="11"/>
      <c r="L198" s="247">
        <f>SUM(L168:L197)</f>
        <v>26125</v>
      </c>
      <c r="M198" s="11"/>
      <c r="N198" s="247">
        <f>SUM(N168:N197)</f>
        <v>8425</v>
      </c>
      <c r="O198" s="11"/>
      <c r="P198" s="204">
        <f>SUM(J168:N197)</f>
        <v>50020</v>
      </c>
      <c r="Q198" s="4"/>
    </row>
    <row r="199" spans="1:17" s="16" customFormat="1" ht="15.5" x14ac:dyDescent="0.35">
      <c r="A199" s="4"/>
      <c r="B199" s="248"/>
      <c r="C199" s="105" t="s">
        <v>31</v>
      </c>
      <c r="D199" s="106" t="s">
        <v>151</v>
      </c>
      <c r="E199" s="107"/>
      <c r="F199" s="108"/>
      <c r="G199" s="107"/>
      <c r="H199" s="123"/>
      <c r="I199" s="8"/>
      <c r="J199" s="249"/>
      <c r="K199" s="250"/>
      <c r="L199" s="250"/>
      <c r="M199" s="250"/>
      <c r="N199" s="250"/>
      <c r="O199" s="250"/>
      <c r="P199" s="251"/>
      <c r="Q199" s="4"/>
    </row>
    <row r="200" spans="1:17" s="16" customFormat="1" ht="19.5" customHeight="1" x14ac:dyDescent="0.35">
      <c r="A200" s="18"/>
      <c r="B200" s="72" t="s">
        <v>22</v>
      </c>
      <c r="C200" s="114"/>
      <c r="D200" s="252" t="s">
        <v>152</v>
      </c>
      <c r="E200" s="240">
        <v>100</v>
      </c>
      <c r="F200" s="75" t="s">
        <v>24</v>
      </c>
      <c r="G200" s="75">
        <v>24</v>
      </c>
      <c r="H200" s="76">
        <f>E200*G200</f>
        <v>2400</v>
      </c>
      <c r="I200" s="8"/>
      <c r="J200" s="77">
        <v>800</v>
      </c>
      <c r="K200" s="79"/>
      <c r="L200" s="78">
        <v>800</v>
      </c>
      <c r="M200" s="79"/>
      <c r="N200" s="78">
        <v>800</v>
      </c>
      <c r="O200" s="79"/>
      <c r="P200" s="80">
        <f>SUM(J200:O200)</f>
        <v>2400</v>
      </c>
      <c r="Q200" s="18"/>
    </row>
    <row r="201" spans="1:17" s="16" customFormat="1" ht="15.5" x14ac:dyDescent="0.35">
      <c r="A201" s="143"/>
      <c r="B201" s="72" t="s">
        <v>22</v>
      </c>
      <c r="C201" s="114"/>
      <c r="D201" s="81" t="s">
        <v>153</v>
      </c>
      <c r="E201" s="82">
        <v>25</v>
      </c>
      <c r="F201" s="75" t="s">
        <v>24</v>
      </c>
      <c r="G201" s="75">
        <v>24</v>
      </c>
      <c r="H201" s="76">
        <f>E201*G201</f>
        <v>600</v>
      </c>
      <c r="I201" s="8"/>
      <c r="J201" s="116">
        <v>200</v>
      </c>
      <c r="K201" s="79"/>
      <c r="L201" s="117">
        <v>200</v>
      </c>
      <c r="M201" s="79"/>
      <c r="N201" s="117">
        <v>200</v>
      </c>
      <c r="O201" s="79"/>
      <c r="P201" s="80">
        <f>SUM(J201:O201)</f>
        <v>600</v>
      </c>
      <c r="Q201" s="18"/>
    </row>
    <row r="202" spans="1:17" s="16" customFormat="1" ht="15" customHeight="1" x14ac:dyDescent="0.35">
      <c r="A202" s="4"/>
      <c r="B202" s="72" t="s">
        <v>22</v>
      </c>
      <c r="C202" s="114"/>
      <c r="D202" s="81" t="s">
        <v>154</v>
      </c>
      <c r="E202" s="150">
        <v>45</v>
      </c>
      <c r="F202" s="75" t="s">
        <v>24</v>
      </c>
      <c r="G202" s="75">
        <v>24</v>
      </c>
      <c r="H202" s="322">
        <f>E202*G202</f>
        <v>1080</v>
      </c>
      <c r="I202" s="8"/>
      <c r="J202" s="116">
        <v>360</v>
      </c>
      <c r="K202" s="79"/>
      <c r="L202" s="117">
        <v>360</v>
      </c>
      <c r="M202" s="79"/>
      <c r="N202" s="117">
        <v>360</v>
      </c>
      <c r="O202" s="79"/>
      <c r="P202" s="323">
        <f>SUM(J202:O202)</f>
        <v>1080</v>
      </c>
      <c r="Q202" s="4"/>
    </row>
    <row r="203" spans="1:17" s="16" customFormat="1" ht="15" customHeight="1" x14ac:dyDescent="0.35">
      <c r="A203" s="4"/>
      <c r="B203" s="72" t="s">
        <v>22</v>
      </c>
      <c r="C203" s="114"/>
      <c r="D203" s="81" t="s">
        <v>155</v>
      </c>
      <c r="E203" s="82">
        <v>50</v>
      </c>
      <c r="F203" s="75" t="s">
        <v>24</v>
      </c>
      <c r="G203" s="75">
        <v>24</v>
      </c>
      <c r="H203" s="76">
        <f>E203*G203</f>
        <v>1200</v>
      </c>
      <c r="I203" s="8"/>
      <c r="J203" s="116">
        <v>400</v>
      </c>
      <c r="K203" s="79"/>
      <c r="L203" s="117">
        <v>400</v>
      </c>
      <c r="M203" s="79"/>
      <c r="N203" s="117">
        <v>400</v>
      </c>
      <c r="O203" s="79"/>
      <c r="P203" s="80">
        <f>SUM(J203:O203)</f>
        <v>1200</v>
      </c>
      <c r="Q203" s="4"/>
    </row>
    <row r="204" spans="1:17" s="16" customFormat="1" ht="16.5" customHeight="1" x14ac:dyDescent="0.35">
      <c r="A204" s="4"/>
      <c r="B204" s="72"/>
      <c r="C204" s="114"/>
      <c r="D204" s="253" t="s">
        <v>156</v>
      </c>
      <c r="E204" s="254"/>
      <c r="F204" s="255"/>
      <c r="G204" s="255"/>
      <c r="H204" s="245">
        <f>SUM(H200:H203)</f>
        <v>5280</v>
      </c>
      <c r="I204" s="8"/>
      <c r="J204" s="246">
        <f>SUM(J200:J203)</f>
        <v>1760</v>
      </c>
      <c r="K204" s="256"/>
      <c r="L204" s="247">
        <f>SUM(L200:L203)</f>
        <v>1760</v>
      </c>
      <c r="M204" s="256"/>
      <c r="N204" s="247">
        <f>SUM(N200:N203)</f>
        <v>1760</v>
      </c>
      <c r="O204" s="256"/>
      <c r="P204" s="204">
        <f>SUM(J200:O203)</f>
        <v>5280</v>
      </c>
      <c r="Q204" s="4"/>
    </row>
    <row r="205" spans="1:17" s="16" customFormat="1" ht="15.5" x14ac:dyDescent="0.35">
      <c r="A205" s="4"/>
      <c r="B205" s="248"/>
      <c r="C205" s="105" t="s">
        <v>49</v>
      </c>
      <c r="D205" s="106" t="s">
        <v>157</v>
      </c>
      <c r="E205" s="107"/>
      <c r="F205" s="108"/>
      <c r="G205" s="107"/>
      <c r="H205" s="123"/>
      <c r="I205" s="8"/>
      <c r="J205" s="249"/>
      <c r="K205" s="250"/>
      <c r="L205" s="250"/>
      <c r="M205" s="250"/>
      <c r="N205" s="250"/>
      <c r="O205" s="250"/>
      <c r="P205" s="251"/>
      <c r="Q205" s="4"/>
    </row>
    <row r="206" spans="1:17" s="16" customFormat="1" ht="29" x14ac:dyDescent="0.35">
      <c r="A206" s="143"/>
      <c r="B206" s="72" t="s">
        <v>22</v>
      </c>
      <c r="C206" s="114"/>
      <c r="D206" s="257" t="s">
        <v>158</v>
      </c>
      <c r="E206" s="258">
        <v>2400</v>
      </c>
      <c r="F206" s="131" t="s">
        <v>159</v>
      </c>
      <c r="G206" s="131">
        <v>1</v>
      </c>
      <c r="H206" s="76">
        <f>E206*G206</f>
        <v>2400</v>
      </c>
      <c r="I206" s="194"/>
      <c r="J206" s="116">
        <v>600</v>
      </c>
      <c r="K206" s="79"/>
      <c r="L206" s="117">
        <v>600</v>
      </c>
      <c r="M206" s="79"/>
      <c r="N206" s="117">
        <v>1200</v>
      </c>
      <c r="O206" s="79"/>
      <c r="P206" s="80">
        <f>SUM(J206:O206)</f>
        <v>2400</v>
      </c>
      <c r="Q206" s="18"/>
    </row>
    <row r="207" spans="1:17" s="16" customFormat="1" ht="16.5" customHeight="1" x14ac:dyDescent="0.35">
      <c r="A207" s="4"/>
      <c r="B207" s="72"/>
      <c r="C207" s="114"/>
      <c r="D207" s="253" t="s">
        <v>160</v>
      </c>
      <c r="E207" s="254"/>
      <c r="F207" s="255"/>
      <c r="G207" s="255"/>
      <c r="H207" s="245">
        <f>SUM(H206:H206)</f>
        <v>2400</v>
      </c>
      <c r="I207" s="8"/>
      <c r="J207" s="246">
        <f>SUM(J206:J206)</f>
        <v>600</v>
      </c>
      <c r="K207" s="256"/>
      <c r="L207" s="247">
        <f>SUM(L206:L206)</f>
        <v>600</v>
      </c>
      <c r="M207" s="256"/>
      <c r="N207" s="247">
        <f>SUM(N206:N206)</f>
        <v>1200</v>
      </c>
      <c r="O207" s="256"/>
      <c r="P207" s="204">
        <f>SUM(J206:O206)</f>
        <v>2400</v>
      </c>
      <c r="Q207" s="4"/>
    </row>
    <row r="208" spans="1:17" s="16" customFormat="1" ht="16.5" customHeight="1" x14ac:dyDescent="0.35">
      <c r="A208" s="4"/>
      <c r="B208" s="248"/>
      <c r="C208" s="105" t="s">
        <v>161</v>
      </c>
      <c r="D208" s="106" t="s">
        <v>162</v>
      </c>
      <c r="E208" s="107"/>
      <c r="F208" s="108"/>
      <c r="G208" s="107"/>
      <c r="H208" s="123"/>
      <c r="I208" s="8"/>
      <c r="J208" s="249"/>
      <c r="K208" s="250"/>
      <c r="L208" s="250"/>
      <c r="M208" s="250"/>
      <c r="N208" s="250"/>
      <c r="O208" s="250"/>
      <c r="P208" s="251"/>
      <c r="Q208" s="4"/>
    </row>
    <row r="209" spans="1:17" s="16" customFormat="1" ht="16.5" customHeight="1" x14ac:dyDescent="0.35">
      <c r="A209" s="4"/>
      <c r="B209" s="72" t="s">
        <v>22</v>
      </c>
      <c r="C209" s="114"/>
      <c r="D209" s="149" t="s">
        <v>163</v>
      </c>
      <c r="E209" s="317">
        <v>50</v>
      </c>
      <c r="F209" s="259" t="s">
        <v>164</v>
      </c>
      <c r="G209" s="318">
        <v>3</v>
      </c>
      <c r="H209" s="76">
        <f>E209*G209</f>
        <v>150</v>
      </c>
      <c r="I209" s="194"/>
      <c r="J209" s="116">
        <v>50</v>
      </c>
      <c r="K209" s="79"/>
      <c r="L209" s="117">
        <v>50</v>
      </c>
      <c r="M209" s="79"/>
      <c r="N209" s="117">
        <v>50</v>
      </c>
      <c r="O209" s="79"/>
      <c r="P209" s="80">
        <f>SUM(J209:O209)</f>
        <v>150</v>
      </c>
      <c r="Q209" s="4"/>
    </row>
    <row r="210" spans="1:17" s="16" customFormat="1" ht="16.5" customHeight="1" x14ac:dyDescent="0.35">
      <c r="A210" s="4"/>
      <c r="B210" s="72"/>
      <c r="C210" s="114"/>
      <c r="D210" s="253" t="s">
        <v>165</v>
      </c>
      <c r="E210" s="254"/>
      <c r="F210" s="255"/>
      <c r="G210" s="255"/>
      <c r="H210" s="245">
        <f>SUM(H209:H209)</f>
        <v>150</v>
      </c>
      <c r="I210" s="8"/>
      <c r="J210" s="246">
        <f>SUM(J209:J209)</f>
        <v>50</v>
      </c>
      <c r="K210" s="256"/>
      <c r="L210" s="247">
        <f>SUM(L209:L209)</f>
        <v>50</v>
      </c>
      <c r="M210" s="256"/>
      <c r="N210" s="247">
        <f>SUM(N209:N209)</f>
        <v>50</v>
      </c>
      <c r="O210" s="256"/>
      <c r="P210" s="204">
        <f>SUM(J209:O209)</f>
        <v>150</v>
      </c>
      <c r="Q210" s="4"/>
    </row>
    <row r="211" spans="1:17" s="16" customFormat="1" ht="21" customHeight="1" x14ac:dyDescent="0.35">
      <c r="A211" s="18"/>
      <c r="B211" s="72"/>
      <c r="C211" s="83"/>
      <c r="D211" s="91" t="s">
        <v>166</v>
      </c>
      <c r="E211" s="260"/>
      <c r="F211" s="255"/>
      <c r="G211" s="255"/>
      <c r="H211" s="178">
        <f>SUM(H198+H204+H207+H210)</f>
        <v>57850</v>
      </c>
      <c r="I211" s="8"/>
      <c r="J211" s="176">
        <f>SUM(J198+J204+J207+J210)</f>
        <v>17880</v>
      </c>
      <c r="K211" s="97"/>
      <c r="L211" s="177">
        <f>SUM(L198+L204+L207+L210)</f>
        <v>28535</v>
      </c>
      <c r="M211" s="97"/>
      <c r="N211" s="177">
        <f>SUM(N198+N204+N207+N210)</f>
        <v>11435</v>
      </c>
      <c r="O211" s="97"/>
      <c r="P211" s="178">
        <f>SUM(P210+P207+P204+P198)</f>
        <v>57850</v>
      </c>
      <c r="Q211" s="18"/>
    </row>
    <row r="212" spans="1:17" s="11" customFormat="1" ht="11.25" customHeight="1" thickBot="1" x14ac:dyDescent="0.4">
      <c r="A212" s="4"/>
      <c r="B212" s="72"/>
      <c r="C212" s="118"/>
      <c r="D212" s="261"/>
      <c r="E212" s="262"/>
      <c r="F212" s="254"/>
      <c r="G212" s="254"/>
      <c r="H212" s="263"/>
      <c r="I212" s="8"/>
      <c r="J212" s="264"/>
      <c r="K212" s="127"/>
      <c r="L212" s="265"/>
      <c r="M212" s="127"/>
      <c r="N212" s="265"/>
      <c r="O212" s="127"/>
      <c r="P212" s="266"/>
      <c r="Q212" s="4"/>
    </row>
    <row r="213" spans="1:17" s="11" customFormat="1" ht="21" customHeight="1" thickBot="1" x14ac:dyDescent="0.4">
      <c r="A213" s="4"/>
      <c r="B213" s="72"/>
      <c r="C213" s="331" t="s">
        <v>167</v>
      </c>
      <c r="D213" s="332"/>
      <c r="E213" s="262"/>
      <c r="F213" s="262"/>
      <c r="G213" s="262"/>
      <c r="H213" s="267">
        <f>SUM(H211+H165+H127+H153+H140+H156+H107)</f>
        <v>150000</v>
      </c>
      <c r="I213" s="8"/>
      <c r="J213" s="268">
        <f>SUM(J211+J165+J127+J153+J140+J156+J107)</f>
        <v>46220</v>
      </c>
      <c r="K213" s="269"/>
      <c r="L213" s="270">
        <f>SUM(L211+L165+L127+L153+L140+L156+L107)</f>
        <v>62590</v>
      </c>
      <c r="N213" s="270">
        <f>SUM(N211+N165+N127+N153+N140+N156+N107)</f>
        <v>41190</v>
      </c>
      <c r="P213" s="271">
        <f>SUM(J213:O213)</f>
        <v>150000</v>
      </c>
    </row>
    <row r="214" spans="1:17" s="11" customFormat="1" ht="9.75" customHeight="1" x14ac:dyDescent="0.35">
      <c r="B214" s="72"/>
      <c r="C214" s="118"/>
      <c r="D214" s="261"/>
      <c r="E214" s="262"/>
      <c r="F214" s="254"/>
      <c r="G214" s="254"/>
      <c r="H214" s="263"/>
      <c r="I214" s="8"/>
      <c r="J214" s="264"/>
      <c r="K214" s="127"/>
      <c r="L214" s="265"/>
      <c r="M214" s="127"/>
      <c r="N214" s="265"/>
      <c r="O214" s="127"/>
      <c r="P214" s="266"/>
    </row>
    <row r="215" spans="1:17" s="279" customFormat="1" x14ac:dyDescent="0.35">
      <c r="A215" s="272"/>
      <c r="B215" s="98"/>
      <c r="C215" s="273" t="s">
        <v>168</v>
      </c>
      <c r="D215" s="274" t="s">
        <v>169</v>
      </c>
      <c r="E215" s="58"/>
      <c r="F215" s="59"/>
      <c r="G215" s="59"/>
      <c r="H215" s="275"/>
      <c r="I215" s="8"/>
      <c r="J215" s="276"/>
      <c r="K215" s="277"/>
      <c r="L215" s="277"/>
      <c r="M215" s="277"/>
      <c r="N215" s="277"/>
      <c r="O215" s="277"/>
      <c r="P215" s="278"/>
      <c r="Q215" s="272"/>
    </row>
    <row r="216" spans="1:17" s="287" customFormat="1" ht="21" customHeight="1" x14ac:dyDescent="0.35">
      <c r="A216" s="280"/>
      <c r="B216" s="72"/>
      <c r="C216" s="281"/>
      <c r="D216" s="282" t="s">
        <v>170</v>
      </c>
      <c r="E216" s="262"/>
      <c r="F216" s="255"/>
      <c r="G216" s="255"/>
      <c r="H216" s="283">
        <f>H213*10%</f>
        <v>15000</v>
      </c>
      <c r="I216" s="139"/>
      <c r="J216" s="284"/>
      <c r="K216" s="10"/>
      <c r="L216" s="285"/>
      <c r="M216" s="10"/>
      <c r="N216" s="285"/>
      <c r="O216" s="10"/>
      <c r="P216" s="286"/>
    </row>
    <row r="217" spans="1:17" s="280" customFormat="1" ht="12" customHeight="1" thickBot="1" x14ac:dyDescent="0.4">
      <c r="B217" s="288"/>
      <c r="C217" s="289"/>
      <c r="D217" s="282"/>
      <c r="E217" s="282"/>
      <c r="F217" s="282"/>
      <c r="G217" s="290"/>
      <c r="H217" s="291"/>
      <c r="I217" s="139"/>
      <c r="J217" s="284"/>
      <c r="K217" s="10"/>
      <c r="L217" s="285"/>
      <c r="M217" s="10"/>
      <c r="N217" s="285"/>
      <c r="O217" s="10"/>
      <c r="P217" s="286"/>
    </row>
    <row r="218" spans="1:17" s="287" customFormat="1" ht="25" customHeight="1" thickTop="1" thickBot="1" x14ac:dyDescent="0.4">
      <c r="A218" s="280"/>
      <c r="B218" s="72"/>
      <c r="C218" s="325" t="s">
        <v>171</v>
      </c>
      <c r="D218" s="326"/>
      <c r="E218" s="292"/>
      <c r="F218" s="293"/>
      <c r="G218" s="281"/>
      <c r="H218" s="294">
        <f>H216+H213</f>
        <v>165000</v>
      </c>
      <c r="I218" s="8"/>
      <c r="J218" s="295"/>
      <c r="K218" s="11"/>
      <c r="L218" s="127"/>
      <c r="M218" s="11"/>
      <c r="N218" s="127"/>
      <c r="O218" s="11"/>
      <c r="P218" s="286"/>
    </row>
    <row r="219" spans="1:17" s="11" customFormat="1" ht="15.5" thickTop="1" thickBot="1" x14ac:dyDescent="0.4">
      <c r="A219" s="4"/>
      <c r="B219" s="296"/>
      <c r="C219" s="297"/>
      <c r="D219" s="298"/>
      <c r="E219" s="299"/>
      <c r="F219" s="299"/>
      <c r="G219" s="298"/>
      <c r="H219" s="300"/>
      <c r="J219" s="301"/>
      <c r="K219" s="302"/>
      <c r="L219" s="302"/>
      <c r="M219" s="302"/>
      <c r="N219" s="302"/>
      <c r="O219" s="302"/>
      <c r="P219" s="303"/>
    </row>
    <row r="220" spans="1:17" s="11" customFormat="1" x14ac:dyDescent="0.35">
      <c r="A220" s="4"/>
      <c r="B220" s="304"/>
      <c r="C220" s="305"/>
      <c r="D220" s="306"/>
      <c r="E220" s="307"/>
      <c r="F220" s="307"/>
      <c r="G220" s="306"/>
      <c r="H220" s="306"/>
    </row>
    <row r="221" spans="1:17" ht="30" customHeight="1" x14ac:dyDescent="0.35">
      <c r="B221" s="339"/>
      <c r="C221" s="339"/>
      <c r="D221" s="339"/>
      <c r="E221" s="339"/>
      <c r="F221" s="339"/>
      <c r="G221" s="339"/>
      <c r="H221" s="339"/>
      <c r="I221" s="339"/>
      <c r="J221" s="339"/>
      <c r="K221" s="339"/>
      <c r="L221" s="339"/>
      <c r="M221" s="339"/>
      <c r="N221" s="339"/>
      <c r="O221" s="339"/>
      <c r="P221" s="339"/>
      <c r="Q221" s="11"/>
    </row>
    <row r="222" spans="1:17" ht="30" customHeight="1" x14ac:dyDescent="0.35">
      <c r="C222" s="308"/>
      <c r="D222" s="330"/>
      <c r="E222" s="330"/>
      <c r="F222" s="330"/>
      <c r="G222" s="330"/>
      <c r="H222" s="330"/>
      <c r="I222" s="330"/>
      <c r="J222" s="330"/>
      <c r="K222" s="330"/>
      <c r="L222" s="330"/>
      <c r="M222" s="330"/>
      <c r="N222" s="330"/>
      <c r="P222" s="5"/>
      <c r="Q222" s="11"/>
    </row>
    <row r="223" spans="1:17" ht="30" customHeight="1" x14ac:dyDescent="0.35">
      <c r="C223" s="308"/>
      <c r="D223" s="330"/>
      <c r="E223" s="330"/>
      <c r="F223" s="330"/>
      <c r="G223" s="330"/>
      <c r="H223" s="330"/>
      <c r="I223" s="330"/>
      <c r="J223" s="330"/>
      <c r="K223" s="330"/>
      <c r="L223" s="330"/>
      <c r="M223" s="330"/>
      <c r="N223" s="330"/>
      <c r="P223" s="5"/>
      <c r="Q223" s="11"/>
    </row>
    <row r="224" spans="1:17" ht="30" customHeight="1" x14ac:dyDescent="0.35">
      <c r="C224" s="11"/>
      <c r="L224" s="11"/>
      <c r="N224" s="11"/>
      <c r="Q224" s="11"/>
    </row>
    <row r="225" spans="1:17" ht="30" customHeight="1" x14ac:dyDescent="0.35">
      <c r="C225" s="11"/>
      <c r="L225" s="11"/>
      <c r="N225" s="11"/>
      <c r="Q225" s="11"/>
    </row>
    <row r="226" spans="1:17" x14ac:dyDescent="0.35">
      <c r="C226" s="11"/>
      <c r="L226" s="11"/>
      <c r="N226" s="11"/>
      <c r="Q226" s="11"/>
    </row>
    <row r="227" spans="1:17" x14ac:dyDescent="0.35">
      <c r="C227" s="11"/>
      <c r="L227" s="11"/>
      <c r="N227" s="11"/>
      <c r="Q227" s="11"/>
    </row>
    <row r="228" spans="1:17" x14ac:dyDescent="0.35">
      <c r="A228" s="5"/>
      <c r="C228" s="11"/>
      <c r="H228" s="127"/>
      <c r="L228" s="11"/>
      <c r="N228" s="11"/>
      <c r="Q228" s="11"/>
    </row>
    <row r="229" spans="1:17" x14ac:dyDescent="0.35">
      <c r="A229" s="5"/>
      <c r="C229" s="11"/>
      <c r="L229" s="11"/>
      <c r="N229" s="11"/>
      <c r="Q229" s="11"/>
    </row>
    <row r="230" spans="1:17" x14ac:dyDescent="0.35">
      <c r="A230" s="5"/>
      <c r="C230" s="11"/>
      <c r="L230" s="11"/>
      <c r="N230" s="11"/>
      <c r="Q230" s="11"/>
    </row>
    <row r="231" spans="1:17" x14ac:dyDescent="0.35">
      <c r="A231" s="5"/>
      <c r="C231" s="11"/>
      <c r="L231" s="11"/>
      <c r="N231" s="11"/>
      <c r="Q231" s="11"/>
    </row>
    <row r="232" spans="1:17" x14ac:dyDescent="0.35">
      <c r="A232" s="5"/>
      <c r="C232" s="11"/>
      <c r="L232" s="11"/>
      <c r="N232" s="11"/>
      <c r="Q232" s="11"/>
    </row>
    <row r="233" spans="1:17" x14ac:dyDescent="0.35">
      <c r="A233" s="5"/>
      <c r="C233" s="11"/>
      <c r="L233" s="11"/>
      <c r="N233" s="11"/>
      <c r="Q233" s="11"/>
    </row>
    <row r="234" spans="1:17" x14ac:dyDescent="0.35">
      <c r="A234" s="5"/>
      <c r="C234" s="11"/>
      <c r="L234" s="11"/>
      <c r="N234" s="11"/>
      <c r="Q234" s="11"/>
    </row>
    <row r="235" spans="1:17" x14ac:dyDescent="0.35">
      <c r="A235" s="5"/>
      <c r="C235" s="11"/>
      <c r="D235" s="325"/>
      <c r="E235" s="326"/>
      <c r="L235" s="11"/>
      <c r="N235" s="11"/>
      <c r="Q235" s="11"/>
    </row>
    <row r="236" spans="1:17" ht="15.5" x14ac:dyDescent="0.35">
      <c r="A236" s="5"/>
      <c r="C236" s="11"/>
      <c r="D236" s="309"/>
      <c r="E236" s="310"/>
      <c r="L236" s="11"/>
      <c r="N236" s="11"/>
      <c r="Q236" s="11"/>
    </row>
    <row r="237" spans="1:17" ht="15.5" x14ac:dyDescent="0.35">
      <c r="A237" s="5"/>
      <c r="C237" s="11"/>
      <c r="D237" s="309"/>
      <c r="E237" s="310"/>
      <c r="L237" s="11"/>
      <c r="N237" s="11"/>
      <c r="Q237" s="11"/>
    </row>
    <row r="238" spans="1:17" x14ac:dyDescent="0.35">
      <c r="A238" s="5"/>
      <c r="C238" s="11"/>
      <c r="L238" s="11"/>
      <c r="N238" s="11"/>
      <c r="Q238" s="11"/>
    </row>
    <row r="239" spans="1:17" x14ac:dyDescent="0.35">
      <c r="A239" s="5"/>
      <c r="C239" s="11"/>
      <c r="L239" s="11"/>
      <c r="N239" s="11"/>
      <c r="Q239" s="11"/>
    </row>
    <row r="240" spans="1:17" x14ac:dyDescent="0.35">
      <c r="A240" s="5"/>
      <c r="C240" s="11"/>
      <c r="L240" s="11"/>
      <c r="N240" s="11"/>
      <c r="Q240" s="11"/>
    </row>
    <row r="241" spans="1:17" x14ac:dyDescent="0.35">
      <c r="A241" s="5"/>
      <c r="C241" s="11"/>
      <c r="L241" s="11"/>
      <c r="N241" s="11"/>
      <c r="Q241" s="11"/>
    </row>
    <row r="242" spans="1:17" x14ac:dyDescent="0.35">
      <c r="A242" s="5"/>
      <c r="C242" s="11"/>
      <c r="L242" s="11"/>
      <c r="N242" s="11"/>
      <c r="Q242" s="11"/>
    </row>
    <row r="243" spans="1:17" x14ac:dyDescent="0.35">
      <c r="A243" s="5"/>
      <c r="C243" s="11"/>
      <c r="L243" s="11"/>
      <c r="N243" s="11"/>
      <c r="Q243" s="11"/>
    </row>
    <row r="244" spans="1:17" x14ac:dyDescent="0.35">
      <c r="A244" s="5"/>
      <c r="C244" s="11"/>
      <c r="L244" s="11"/>
      <c r="N244" s="11"/>
      <c r="Q244" s="11"/>
    </row>
    <row r="245" spans="1:17" x14ac:dyDescent="0.35">
      <c r="A245" s="5"/>
      <c r="C245" s="11"/>
      <c r="L245" s="11"/>
      <c r="N245" s="11"/>
      <c r="Q245" s="11"/>
    </row>
    <row r="246" spans="1:17" x14ac:dyDescent="0.35">
      <c r="A246" s="5"/>
      <c r="C246" s="11"/>
      <c r="L246" s="11"/>
      <c r="N246" s="11"/>
      <c r="Q246" s="11"/>
    </row>
    <row r="247" spans="1:17" x14ac:dyDescent="0.35">
      <c r="A247" s="5"/>
      <c r="C247" s="11"/>
      <c r="L247" s="11"/>
      <c r="N247" s="11"/>
      <c r="Q247" s="11"/>
    </row>
    <row r="248" spans="1:17" x14ac:dyDescent="0.35">
      <c r="A248" s="5"/>
      <c r="C248" s="11"/>
      <c r="L248" s="11"/>
      <c r="N248" s="11"/>
      <c r="Q248" s="11"/>
    </row>
    <row r="249" spans="1:17" x14ac:dyDescent="0.35">
      <c r="A249" s="5"/>
      <c r="C249" s="11"/>
      <c r="L249" s="11"/>
      <c r="N249" s="11"/>
      <c r="Q249" s="11"/>
    </row>
    <row r="250" spans="1:17" x14ac:dyDescent="0.35">
      <c r="A250" s="5"/>
      <c r="C250" s="11"/>
      <c r="L250" s="11"/>
      <c r="N250" s="11"/>
      <c r="Q250" s="11"/>
    </row>
    <row r="251" spans="1:17" x14ac:dyDescent="0.35">
      <c r="A251" s="5"/>
      <c r="C251" s="11"/>
      <c r="L251" s="11"/>
      <c r="N251" s="11"/>
      <c r="Q251" s="11"/>
    </row>
    <row r="252" spans="1:17" x14ac:dyDescent="0.35">
      <c r="A252" s="5"/>
      <c r="C252" s="11"/>
      <c r="L252" s="11"/>
      <c r="N252" s="11"/>
      <c r="Q252" s="11"/>
    </row>
    <row r="253" spans="1:17" x14ac:dyDescent="0.35">
      <c r="A253" s="5"/>
      <c r="C253" s="11"/>
      <c r="L253" s="11"/>
      <c r="N253" s="11"/>
      <c r="Q253" s="11"/>
    </row>
    <row r="254" spans="1:17" x14ac:dyDescent="0.35">
      <c r="A254" s="5"/>
      <c r="C254" s="11"/>
      <c r="L254" s="11"/>
      <c r="N254" s="11"/>
      <c r="Q254" s="11"/>
    </row>
    <row r="255" spans="1:17" x14ac:dyDescent="0.35">
      <c r="A255" s="5"/>
      <c r="C255" s="11"/>
      <c r="L255" s="11"/>
      <c r="N255" s="11"/>
      <c r="Q255" s="11"/>
    </row>
    <row r="256" spans="1:17" x14ac:dyDescent="0.35">
      <c r="A256" s="5"/>
      <c r="C256" s="11"/>
      <c r="L256" s="11"/>
      <c r="N256" s="11"/>
      <c r="Q256" s="11"/>
    </row>
    <row r="257" spans="1:17" x14ac:dyDescent="0.35">
      <c r="A257" s="5"/>
      <c r="C257" s="11"/>
      <c r="L257" s="11"/>
      <c r="N257" s="11"/>
      <c r="Q257" s="11"/>
    </row>
    <row r="258" spans="1:17" x14ac:dyDescent="0.35">
      <c r="A258" s="5"/>
      <c r="C258" s="11"/>
      <c r="L258" s="11"/>
      <c r="N258" s="11"/>
      <c r="Q258" s="11"/>
    </row>
    <row r="259" spans="1:17" x14ac:dyDescent="0.35">
      <c r="A259" s="5"/>
      <c r="C259" s="11"/>
      <c r="L259" s="11"/>
      <c r="N259" s="11"/>
      <c r="Q259" s="11"/>
    </row>
    <row r="260" spans="1:17" x14ac:dyDescent="0.35">
      <c r="A260" s="5"/>
      <c r="C260" s="11"/>
      <c r="L260" s="11"/>
      <c r="N260" s="11"/>
      <c r="Q260" s="11"/>
    </row>
    <row r="261" spans="1:17" x14ac:dyDescent="0.35">
      <c r="A261" s="5"/>
      <c r="C261" s="11"/>
      <c r="L261" s="11"/>
      <c r="N261" s="11"/>
      <c r="Q261" s="11"/>
    </row>
    <row r="262" spans="1:17" x14ac:dyDescent="0.35">
      <c r="A262" s="5"/>
      <c r="C262" s="11"/>
      <c r="L262" s="11"/>
      <c r="N262" s="11"/>
      <c r="Q262" s="11"/>
    </row>
    <row r="263" spans="1:17" x14ac:dyDescent="0.35">
      <c r="A263" s="5"/>
      <c r="C263" s="11"/>
      <c r="L263" s="11"/>
      <c r="N263" s="11"/>
      <c r="Q263" s="11"/>
    </row>
    <row r="264" spans="1:17" x14ac:dyDescent="0.35">
      <c r="A264" s="5"/>
      <c r="C264" s="11"/>
      <c r="L264" s="11"/>
      <c r="N264" s="11"/>
      <c r="Q264" s="11"/>
    </row>
    <row r="265" spans="1:17" x14ac:dyDescent="0.35">
      <c r="A265" s="5"/>
      <c r="C265" s="11"/>
      <c r="L265" s="11"/>
      <c r="N265" s="11"/>
      <c r="Q265" s="11"/>
    </row>
    <row r="266" spans="1:17" x14ac:dyDescent="0.35">
      <c r="A266" s="5"/>
      <c r="C266" s="11"/>
      <c r="L266" s="11"/>
      <c r="N266" s="11"/>
      <c r="Q266" s="11"/>
    </row>
    <row r="267" spans="1:17" x14ac:dyDescent="0.35">
      <c r="A267" s="5"/>
      <c r="C267" s="11"/>
      <c r="L267" s="11"/>
      <c r="N267" s="11"/>
      <c r="Q267" s="11"/>
    </row>
    <row r="268" spans="1:17" x14ac:dyDescent="0.35">
      <c r="A268" s="5"/>
      <c r="C268" s="11"/>
      <c r="L268" s="11"/>
      <c r="N268" s="11"/>
      <c r="Q268" s="11"/>
    </row>
    <row r="269" spans="1:17" x14ac:dyDescent="0.35">
      <c r="A269" s="5"/>
      <c r="C269" s="11"/>
      <c r="L269" s="11"/>
      <c r="N269" s="11"/>
      <c r="Q269" s="11"/>
    </row>
    <row r="270" spans="1:17" x14ac:dyDescent="0.35">
      <c r="A270" s="5"/>
      <c r="C270" s="11"/>
      <c r="L270" s="11"/>
      <c r="N270" s="11"/>
      <c r="Q270" s="11"/>
    </row>
    <row r="271" spans="1:17" x14ac:dyDescent="0.35">
      <c r="A271" s="5"/>
      <c r="C271" s="11"/>
      <c r="L271" s="11"/>
      <c r="N271" s="11"/>
      <c r="Q271" s="11"/>
    </row>
    <row r="272" spans="1:17" x14ac:dyDescent="0.35">
      <c r="A272" s="5"/>
      <c r="C272" s="11"/>
      <c r="L272" s="11"/>
      <c r="N272" s="11"/>
      <c r="Q272" s="11"/>
    </row>
    <row r="273" spans="1:17" x14ac:dyDescent="0.35">
      <c r="A273" s="5"/>
      <c r="C273" s="11"/>
      <c r="L273" s="11"/>
      <c r="N273" s="11"/>
      <c r="Q273" s="11"/>
    </row>
    <row r="274" spans="1:17" x14ac:dyDescent="0.35">
      <c r="A274" s="5"/>
      <c r="C274" s="11"/>
      <c r="L274" s="11"/>
      <c r="N274" s="11"/>
      <c r="Q274" s="11"/>
    </row>
    <row r="275" spans="1:17" x14ac:dyDescent="0.35">
      <c r="A275" s="5"/>
      <c r="C275" s="11"/>
      <c r="L275" s="11"/>
      <c r="N275" s="11"/>
      <c r="Q275" s="11"/>
    </row>
    <row r="276" spans="1:17" x14ac:dyDescent="0.35">
      <c r="A276" s="5"/>
      <c r="C276" s="11"/>
      <c r="L276" s="11"/>
      <c r="N276" s="11"/>
      <c r="Q276" s="11"/>
    </row>
    <row r="277" spans="1:17" x14ac:dyDescent="0.35">
      <c r="A277" s="5"/>
      <c r="C277" s="11"/>
      <c r="L277" s="11"/>
      <c r="N277" s="11"/>
      <c r="Q277" s="11"/>
    </row>
    <row r="278" spans="1:17" x14ac:dyDescent="0.35">
      <c r="A278" s="5"/>
      <c r="C278" s="11"/>
      <c r="L278" s="11"/>
      <c r="N278" s="11"/>
      <c r="Q278" s="11"/>
    </row>
    <row r="279" spans="1:17" x14ac:dyDescent="0.35">
      <c r="A279" s="5"/>
      <c r="C279" s="11"/>
      <c r="L279" s="11"/>
      <c r="N279" s="11"/>
      <c r="Q279" s="11"/>
    </row>
    <row r="280" spans="1:17" x14ac:dyDescent="0.35">
      <c r="A280" s="5"/>
      <c r="C280" s="11"/>
      <c r="L280" s="11"/>
      <c r="N280" s="11"/>
      <c r="Q280" s="11"/>
    </row>
    <row r="281" spans="1:17" x14ac:dyDescent="0.35">
      <c r="A281" s="5"/>
      <c r="C281" s="11"/>
      <c r="L281" s="11"/>
      <c r="N281" s="11"/>
      <c r="Q281" s="11"/>
    </row>
    <row r="282" spans="1:17" x14ac:dyDescent="0.35">
      <c r="A282" s="5"/>
      <c r="C282" s="11"/>
      <c r="L282" s="11"/>
      <c r="N282" s="11"/>
      <c r="Q282" s="11"/>
    </row>
    <row r="283" spans="1:17" x14ac:dyDescent="0.35">
      <c r="A283" s="5"/>
      <c r="C283" s="11"/>
      <c r="L283" s="11"/>
      <c r="N283" s="11"/>
      <c r="Q283" s="11"/>
    </row>
    <row r="284" spans="1:17" x14ac:dyDescent="0.35">
      <c r="A284" s="5"/>
      <c r="C284" s="11"/>
      <c r="L284" s="11"/>
      <c r="N284" s="11"/>
      <c r="Q284" s="11"/>
    </row>
    <row r="285" spans="1:17" x14ac:dyDescent="0.35">
      <c r="A285" s="5"/>
      <c r="C285" s="11"/>
      <c r="L285" s="11"/>
      <c r="N285" s="11"/>
      <c r="Q285" s="11"/>
    </row>
    <row r="286" spans="1:17" x14ac:dyDescent="0.35">
      <c r="A286" s="5"/>
      <c r="C286" s="11"/>
      <c r="L286" s="11"/>
      <c r="N286" s="11"/>
      <c r="Q286" s="11"/>
    </row>
    <row r="287" spans="1:17" x14ac:dyDescent="0.35">
      <c r="A287" s="5"/>
      <c r="C287" s="11"/>
      <c r="L287" s="11"/>
      <c r="N287" s="11"/>
      <c r="Q287" s="11"/>
    </row>
    <row r="288" spans="1:17" x14ac:dyDescent="0.35">
      <c r="A288" s="5"/>
      <c r="C288" s="11"/>
      <c r="L288" s="11"/>
      <c r="N288" s="11"/>
      <c r="Q288" s="11"/>
    </row>
    <row r="289" spans="1:17" x14ac:dyDescent="0.35">
      <c r="A289" s="5"/>
      <c r="C289" s="11"/>
      <c r="L289" s="11"/>
      <c r="N289" s="11"/>
      <c r="Q289" s="11"/>
    </row>
    <row r="290" spans="1:17" x14ac:dyDescent="0.35">
      <c r="A290" s="5"/>
      <c r="C290" s="11"/>
      <c r="L290" s="11"/>
      <c r="N290" s="11"/>
      <c r="Q290" s="11"/>
    </row>
    <row r="291" spans="1:17" x14ac:dyDescent="0.35">
      <c r="A291" s="5"/>
      <c r="C291" s="11"/>
      <c r="L291" s="11"/>
      <c r="N291" s="11"/>
      <c r="Q291" s="11"/>
    </row>
    <row r="292" spans="1:17" x14ac:dyDescent="0.35">
      <c r="A292" s="5"/>
      <c r="C292" s="11"/>
      <c r="L292" s="11"/>
      <c r="N292" s="11"/>
      <c r="Q292" s="11"/>
    </row>
    <row r="293" spans="1:17" x14ac:dyDescent="0.35">
      <c r="A293" s="5"/>
      <c r="C293" s="11"/>
      <c r="L293" s="11"/>
      <c r="N293" s="11"/>
      <c r="Q293" s="11"/>
    </row>
    <row r="294" spans="1:17" x14ac:dyDescent="0.35">
      <c r="A294" s="5"/>
      <c r="C294" s="11"/>
      <c r="L294" s="11"/>
      <c r="N294" s="11"/>
      <c r="Q294" s="11"/>
    </row>
    <row r="295" spans="1:17" x14ac:dyDescent="0.35">
      <c r="A295" s="5"/>
      <c r="C295" s="11"/>
      <c r="L295" s="11"/>
      <c r="N295" s="11"/>
      <c r="Q295" s="11"/>
    </row>
    <row r="296" spans="1:17" x14ac:dyDescent="0.35">
      <c r="A296" s="5"/>
      <c r="C296" s="11"/>
      <c r="L296" s="11"/>
      <c r="N296" s="11"/>
      <c r="Q296" s="11"/>
    </row>
    <row r="297" spans="1:17" x14ac:dyDescent="0.35">
      <c r="A297" s="5"/>
      <c r="C297" s="11"/>
      <c r="L297" s="11"/>
      <c r="N297" s="11"/>
      <c r="Q297" s="11"/>
    </row>
    <row r="298" spans="1:17" x14ac:dyDescent="0.35">
      <c r="A298" s="5"/>
      <c r="C298" s="11"/>
      <c r="L298" s="11"/>
      <c r="N298" s="11"/>
      <c r="Q298" s="11"/>
    </row>
    <row r="299" spans="1:17" x14ac:dyDescent="0.35">
      <c r="A299" s="5"/>
      <c r="C299" s="11"/>
      <c r="L299" s="11"/>
      <c r="N299" s="11"/>
      <c r="Q299" s="11"/>
    </row>
    <row r="300" spans="1:17" x14ac:dyDescent="0.35">
      <c r="A300" s="5"/>
      <c r="C300" s="11"/>
      <c r="L300" s="11"/>
      <c r="N300" s="11"/>
      <c r="Q300" s="11"/>
    </row>
    <row r="301" spans="1:17" x14ac:dyDescent="0.35">
      <c r="A301" s="5"/>
      <c r="C301" s="11"/>
      <c r="L301" s="11"/>
      <c r="N301" s="11"/>
      <c r="Q301" s="11"/>
    </row>
    <row r="302" spans="1:17" x14ac:dyDescent="0.35">
      <c r="A302" s="5"/>
      <c r="C302" s="11"/>
      <c r="L302" s="11"/>
      <c r="N302" s="11"/>
      <c r="Q302" s="11"/>
    </row>
    <row r="303" spans="1:17" x14ac:dyDescent="0.35">
      <c r="A303" s="5"/>
      <c r="C303" s="11"/>
      <c r="L303" s="11"/>
      <c r="N303" s="11"/>
      <c r="Q303" s="11"/>
    </row>
    <row r="304" spans="1:17" x14ac:dyDescent="0.35">
      <c r="A304" s="5"/>
      <c r="C304" s="11"/>
      <c r="L304" s="11"/>
      <c r="N304" s="11"/>
      <c r="Q304" s="11"/>
    </row>
    <row r="305" spans="1:17" x14ac:dyDescent="0.35">
      <c r="A305" s="5"/>
      <c r="C305" s="11"/>
      <c r="L305" s="11"/>
      <c r="N305" s="11"/>
      <c r="Q305" s="11"/>
    </row>
    <row r="306" spans="1:17" x14ac:dyDescent="0.35">
      <c r="A306" s="5"/>
      <c r="C306" s="11"/>
      <c r="L306" s="11"/>
      <c r="N306" s="11"/>
      <c r="Q306" s="11"/>
    </row>
    <row r="307" spans="1:17" x14ac:dyDescent="0.35">
      <c r="A307" s="5"/>
      <c r="C307" s="11"/>
      <c r="L307" s="11"/>
      <c r="N307" s="11"/>
      <c r="Q307" s="11"/>
    </row>
    <row r="308" spans="1:17" x14ac:dyDescent="0.35">
      <c r="A308" s="5"/>
      <c r="C308" s="11"/>
      <c r="L308" s="11"/>
      <c r="N308" s="11"/>
      <c r="Q308" s="11"/>
    </row>
    <row r="309" spans="1:17" x14ac:dyDescent="0.35">
      <c r="A309" s="5"/>
      <c r="C309" s="11"/>
      <c r="L309" s="11"/>
      <c r="N309" s="11"/>
      <c r="Q309" s="11"/>
    </row>
    <row r="310" spans="1:17" x14ac:dyDescent="0.35">
      <c r="A310" s="5"/>
      <c r="C310" s="11"/>
      <c r="L310" s="11"/>
      <c r="N310" s="11"/>
      <c r="Q310" s="11"/>
    </row>
    <row r="311" spans="1:17" x14ac:dyDescent="0.35">
      <c r="A311" s="5"/>
      <c r="C311" s="11"/>
      <c r="L311" s="11"/>
      <c r="N311" s="11"/>
      <c r="Q311" s="11"/>
    </row>
    <row r="312" spans="1:17" x14ac:dyDescent="0.35">
      <c r="A312" s="5"/>
      <c r="C312" s="11"/>
      <c r="L312" s="11"/>
      <c r="N312" s="11"/>
      <c r="Q312" s="11"/>
    </row>
    <row r="313" spans="1:17" x14ac:dyDescent="0.35">
      <c r="A313" s="5"/>
      <c r="C313" s="11"/>
      <c r="L313" s="11"/>
      <c r="N313" s="11"/>
      <c r="Q313" s="11"/>
    </row>
    <row r="314" spans="1:17" x14ac:dyDescent="0.35">
      <c r="A314" s="5"/>
      <c r="C314" s="11"/>
      <c r="L314" s="11"/>
      <c r="N314" s="11"/>
      <c r="Q314" s="11"/>
    </row>
    <row r="315" spans="1:17" x14ac:dyDescent="0.35">
      <c r="A315" s="5"/>
      <c r="C315" s="11"/>
      <c r="L315" s="11"/>
      <c r="N315" s="11"/>
      <c r="Q315" s="11"/>
    </row>
    <row r="316" spans="1:17" x14ac:dyDescent="0.35">
      <c r="A316" s="5"/>
      <c r="C316" s="11"/>
      <c r="L316" s="11"/>
      <c r="N316" s="11"/>
      <c r="Q316" s="11"/>
    </row>
    <row r="317" spans="1:17" x14ac:dyDescent="0.35">
      <c r="A317" s="5"/>
      <c r="C317" s="11"/>
      <c r="L317" s="11"/>
      <c r="N317" s="11"/>
      <c r="Q317" s="11"/>
    </row>
    <row r="318" spans="1:17" x14ac:dyDescent="0.35">
      <c r="A318" s="5"/>
      <c r="C318" s="11"/>
      <c r="L318" s="11"/>
      <c r="N318" s="11"/>
      <c r="Q318" s="11"/>
    </row>
    <row r="319" spans="1:17" x14ac:dyDescent="0.35">
      <c r="A319" s="5"/>
      <c r="C319" s="11"/>
      <c r="L319" s="11"/>
      <c r="N319" s="11"/>
      <c r="Q319" s="11"/>
    </row>
    <row r="320" spans="1:17" x14ac:dyDescent="0.35">
      <c r="A320" s="5"/>
      <c r="C320" s="11"/>
      <c r="L320" s="11"/>
      <c r="N320" s="11"/>
      <c r="Q320" s="11"/>
    </row>
    <row r="321" spans="1:17" x14ac:dyDescent="0.35">
      <c r="A321" s="5"/>
      <c r="C321" s="11"/>
      <c r="L321" s="11"/>
      <c r="N321" s="11"/>
      <c r="Q321" s="11"/>
    </row>
    <row r="322" spans="1:17" x14ac:dyDescent="0.35">
      <c r="A322" s="5"/>
      <c r="C322" s="11"/>
      <c r="L322" s="11"/>
      <c r="N322" s="11"/>
      <c r="Q322" s="11"/>
    </row>
    <row r="323" spans="1:17" x14ac:dyDescent="0.35">
      <c r="A323" s="5"/>
      <c r="C323" s="11"/>
      <c r="L323" s="11"/>
      <c r="N323" s="11"/>
      <c r="Q323" s="11"/>
    </row>
    <row r="324" spans="1:17" x14ac:dyDescent="0.35">
      <c r="A324" s="5"/>
      <c r="C324" s="11"/>
      <c r="L324" s="11"/>
      <c r="N324" s="11"/>
      <c r="Q324" s="11"/>
    </row>
    <row r="325" spans="1:17" x14ac:dyDescent="0.35">
      <c r="A325" s="5"/>
      <c r="C325" s="11"/>
      <c r="L325" s="11"/>
      <c r="N325" s="11"/>
      <c r="Q325" s="11"/>
    </row>
    <row r="326" spans="1:17" x14ac:dyDescent="0.35">
      <c r="A326" s="5"/>
      <c r="C326" s="11"/>
      <c r="L326" s="11"/>
      <c r="N326" s="11"/>
      <c r="Q326" s="11"/>
    </row>
    <row r="327" spans="1:17" x14ac:dyDescent="0.35">
      <c r="A327" s="5"/>
      <c r="C327" s="11"/>
      <c r="L327" s="11"/>
      <c r="N327" s="11"/>
      <c r="Q327" s="11"/>
    </row>
    <row r="328" spans="1:17" x14ac:dyDescent="0.35">
      <c r="A328" s="5"/>
      <c r="C328" s="11"/>
      <c r="L328" s="11"/>
      <c r="N328" s="11"/>
      <c r="Q328" s="11"/>
    </row>
    <row r="329" spans="1:17" x14ac:dyDescent="0.35">
      <c r="A329" s="5"/>
      <c r="C329" s="11"/>
      <c r="L329" s="11"/>
      <c r="N329" s="11"/>
      <c r="Q329" s="11"/>
    </row>
    <row r="330" spans="1:17" x14ac:dyDescent="0.35">
      <c r="A330" s="5"/>
      <c r="C330" s="11"/>
      <c r="L330" s="11"/>
      <c r="N330" s="11"/>
      <c r="Q330" s="11"/>
    </row>
    <row r="331" spans="1:17" x14ac:dyDescent="0.35">
      <c r="A331" s="5"/>
      <c r="C331" s="11"/>
      <c r="L331" s="11"/>
      <c r="N331" s="11"/>
      <c r="Q331" s="11"/>
    </row>
    <row r="332" spans="1:17" x14ac:dyDescent="0.35">
      <c r="A332" s="5"/>
      <c r="C332" s="11"/>
      <c r="L332" s="11"/>
      <c r="N332" s="11"/>
      <c r="Q332" s="11"/>
    </row>
    <row r="333" spans="1:17" x14ac:dyDescent="0.35">
      <c r="A333" s="5"/>
      <c r="C333" s="11"/>
      <c r="L333" s="11"/>
      <c r="N333" s="11"/>
      <c r="Q333" s="11"/>
    </row>
    <row r="334" spans="1:17" x14ac:dyDescent="0.35">
      <c r="A334" s="5"/>
      <c r="C334" s="11"/>
      <c r="L334" s="11"/>
      <c r="N334" s="11"/>
      <c r="Q334" s="11"/>
    </row>
    <row r="335" spans="1:17" x14ac:dyDescent="0.35">
      <c r="A335" s="5"/>
      <c r="C335" s="11"/>
      <c r="L335" s="11"/>
      <c r="N335" s="11"/>
      <c r="Q335" s="11"/>
    </row>
    <row r="336" spans="1:17" x14ac:dyDescent="0.35">
      <c r="A336" s="5"/>
      <c r="C336" s="11"/>
      <c r="L336" s="11"/>
      <c r="N336" s="11"/>
      <c r="Q336" s="11"/>
    </row>
    <row r="337" spans="1:17" x14ac:dyDescent="0.35">
      <c r="A337" s="5"/>
      <c r="C337" s="11"/>
      <c r="L337" s="11"/>
      <c r="N337" s="11"/>
      <c r="Q337" s="11"/>
    </row>
    <row r="338" spans="1:17" x14ac:dyDescent="0.35">
      <c r="A338" s="5"/>
      <c r="C338" s="11"/>
      <c r="L338" s="11"/>
      <c r="N338" s="11"/>
      <c r="Q338" s="11"/>
    </row>
    <row r="339" spans="1:17" x14ac:dyDescent="0.35">
      <c r="A339" s="5"/>
      <c r="C339" s="11"/>
      <c r="L339" s="11"/>
      <c r="N339" s="11"/>
      <c r="Q339" s="11"/>
    </row>
    <row r="340" spans="1:17" x14ac:dyDescent="0.35">
      <c r="A340" s="5"/>
      <c r="C340" s="11"/>
      <c r="L340" s="11"/>
      <c r="N340" s="11"/>
      <c r="Q340" s="11"/>
    </row>
    <row r="341" spans="1:17" x14ac:dyDescent="0.35">
      <c r="A341" s="5"/>
      <c r="C341" s="11"/>
      <c r="L341" s="11"/>
      <c r="N341" s="11"/>
      <c r="Q341" s="11"/>
    </row>
    <row r="342" spans="1:17" x14ac:dyDescent="0.35">
      <c r="A342" s="5"/>
      <c r="C342" s="11"/>
      <c r="L342" s="11"/>
      <c r="N342" s="11"/>
      <c r="Q342" s="11"/>
    </row>
    <row r="343" spans="1:17" x14ac:dyDescent="0.35">
      <c r="A343" s="5"/>
      <c r="C343" s="11"/>
      <c r="L343" s="11"/>
      <c r="N343" s="11"/>
      <c r="Q343" s="11"/>
    </row>
    <row r="344" spans="1:17" x14ac:dyDescent="0.35">
      <c r="A344" s="5"/>
      <c r="C344" s="11"/>
      <c r="L344" s="11"/>
      <c r="N344" s="11"/>
      <c r="Q344" s="11"/>
    </row>
    <row r="345" spans="1:17" x14ac:dyDescent="0.35">
      <c r="A345" s="5"/>
      <c r="C345" s="11"/>
      <c r="L345" s="11"/>
      <c r="N345" s="11"/>
      <c r="Q345" s="11"/>
    </row>
    <row r="346" spans="1:17" x14ac:dyDescent="0.35">
      <c r="A346" s="5"/>
      <c r="C346" s="11"/>
      <c r="L346" s="11"/>
      <c r="N346" s="11"/>
      <c r="Q346" s="11"/>
    </row>
    <row r="347" spans="1:17" x14ac:dyDescent="0.35">
      <c r="A347" s="5"/>
      <c r="C347" s="11"/>
      <c r="L347" s="11"/>
      <c r="N347" s="11"/>
      <c r="Q347" s="11"/>
    </row>
    <row r="348" spans="1:17" x14ac:dyDescent="0.35">
      <c r="A348" s="5"/>
      <c r="C348" s="11"/>
      <c r="L348" s="11"/>
      <c r="N348" s="11"/>
      <c r="Q348" s="11"/>
    </row>
    <row r="349" spans="1:17" x14ac:dyDescent="0.35">
      <c r="A349" s="5"/>
      <c r="C349" s="11"/>
      <c r="L349" s="11"/>
      <c r="N349" s="11"/>
      <c r="Q349" s="11"/>
    </row>
    <row r="350" spans="1:17" x14ac:dyDescent="0.35">
      <c r="A350" s="5"/>
      <c r="C350" s="11"/>
      <c r="L350" s="11"/>
      <c r="N350" s="11"/>
      <c r="Q350" s="11"/>
    </row>
    <row r="351" spans="1:17" x14ac:dyDescent="0.35">
      <c r="A351" s="5"/>
      <c r="C351" s="11"/>
      <c r="L351" s="11"/>
      <c r="N351" s="11"/>
      <c r="Q351" s="11"/>
    </row>
    <row r="352" spans="1:17" x14ac:dyDescent="0.35">
      <c r="A352" s="5"/>
      <c r="C352" s="11"/>
      <c r="L352" s="11"/>
      <c r="N352" s="11"/>
      <c r="Q352" s="11"/>
    </row>
    <row r="353" spans="1:17" x14ac:dyDescent="0.35">
      <c r="A353" s="5"/>
      <c r="C353" s="11"/>
      <c r="L353" s="11"/>
      <c r="N353" s="11"/>
      <c r="Q353" s="11"/>
    </row>
    <row r="354" spans="1:17" x14ac:dyDescent="0.35">
      <c r="A354" s="5"/>
      <c r="C354" s="11"/>
      <c r="L354" s="11"/>
      <c r="N354" s="11"/>
      <c r="Q354" s="11"/>
    </row>
    <row r="355" spans="1:17" x14ac:dyDescent="0.35">
      <c r="A355" s="5"/>
      <c r="C355" s="11"/>
      <c r="L355" s="11"/>
      <c r="N355" s="11"/>
      <c r="Q355" s="11"/>
    </row>
    <row r="356" spans="1:17" x14ac:dyDescent="0.35">
      <c r="A356" s="5"/>
      <c r="C356" s="11"/>
      <c r="L356" s="11"/>
      <c r="N356" s="11"/>
      <c r="Q356" s="11"/>
    </row>
    <row r="357" spans="1:17" x14ac:dyDescent="0.35">
      <c r="A357" s="5"/>
      <c r="C357" s="11"/>
      <c r="L357" s="11"/>
      <c r="N357" s="11"/>
      <c r="Q357" s="11"/>
    </row>
    <row r="358" spans="1:17" x14ac:dyDescent="0.35">
      <c r="A358" s="5"/>
      <c r="C358" s="11"/>
      <c r="L358" s="11"/>
      <c r="N358" s="11"/>
      <c r="Q358" s="11"/>
    </row>
    <row r="359" spans="1:17" x14ac:dyDescent="0.35">
      <c r="A359" s="5"/>
      <c r="C359" s="11"/>
      <c r="L359" s="11"/>
      <c r="N359" s="11"/>
      <c r="Q359" s="11"/>
    </row>
    <row r="360" spans="1:17" x14ac:dyDescent="0.35">
      <c r="A360" s="5"/>
      <c r="C360" s="11"/>
      <c r="L360" s="11"/>
      <c r="N360" s="11"/>
      <c r="Q360" s="11"/>
    </row>
    <row r="361" spans="1:17" x14ac:dyDescent="0.35">
      <c r="A361" s="5"/>
      <c r="C361" s="11"/>
      <c r="L361" s="11"/>
      <c r="N361" s="11"/>
      <c r="Q361" s="11"/>
    </row>
    <row r="362" spans="1:17" x14ac:dyDescent="0.35">
      <c r="A362" s="5"/>
      <c r="C362" s="11"/>
      <c r="L362" s="11"/>
      <c r="N362" s="11"/>
      <c r="Q362" s="11"/>
    </row>
    <row r="363" spans="1:17" x14ac:dyDescent="0.35">
      <c r="A363" s="5"/>
      <c r="C363" s="11"/>
      <c r="L363" s="11"/>
      <c r="N363" s="11"/>
      <c r="Q363" s="11"/>
    </row>
    <row r="364" spans="1:17" x14ac:dyDescent="0.35">
      <c r="A364" s="5"/>
      <c r="C364" s="11"/>
      <c r="L364" s="11"/>
      <c r="N364" s="11"/>
      <c r="Q364" s="11"/>
    </row>
    <row r="365" spans="1:17" x14ac:dyDescent="0.35">
      <c r="A365" s="5"/>
      <c r="C365" s="11"/>
      <c r="L365" s="11"/>
      <c r="N365" s="11"/>
      <c r="Q365" s="11"/>
    </row>
    <row r="366" spans="1:17" x14ac:dyDescent="0.35">
      <c r="A366" s="5"/>
      <c r="C366" s="11"/>
      <c r="L366" s="11"/>
      <c r="N366" s="11"/>
      <c r="Q366" s="11"/>
    </row>
    <row r="367" spans="1:17" x14ac:dyDescent="0.35">
      <c r="A367" s="5"/>
      <c r="C367" s="11"/>
      <c r="L367" s="11"/>
      <c r="N367" s="11"/>
      <c r="Q367" s="11"/>
    </row>
    <row r="368" spans="1:17" x14ac:dyDescent="0.35">
      <c r="A368" s="5"/>
      <c r="C368" s="11"/>
      <c r="L368" s="11"/>
      <c r="N368" s="11"/>
      <c r="Q368" s="11"/>
    </row>
    <row r="369" spans="1:17" x14ac:dyDescent="0.35">
      <c r="A369" s="5"/>
      <c r="C369" s="11"/>
      <c r="L369" s="11"/>
      <c r="N369" s="11"/>
      <c r="Q369" s="11"/>
    </row>
    <row r="370" spans="1:17" x14ac:dyDescent="0.35">
      <c r="A370" s="5"/>
      <c r="C370" s="11"/>
      <c r="L370" s="11"/>
      <c r="N370" s="11"/>
      <c r="Q370" s="11"/>
    </row>
    <row r="371" spans="1:17" x14ac:dyDescent="0.35">
      <c r="A371" s="5"/>
      <c r="C371" s="11"/>
      <c r="L371" s="11"/>
      <c r="N371" s="11"/>
      <c r="Q371" s="11"/>
    </row>
    <row r="372" spans="1:17" x14ac:dyDescent="0.35">
      <c r="A372" s="5"/>
      <c r="C372" s="11"/>
      <c r="L372" s="11"/>
      <c r="N372" s="11"/>
      <c r="Q372" s="11"/>
    </row>
    <row r="373" spans="1:17" x14ac:dyDescent="0.35">
      <c r="A373" s="5"/>
      <c r="C373" s="11"/>
      <c r="L373" s="11"/>
      <c r="N373" s="11"/>
      <c r="Q373" s="11"/>
    </row>
    <row r="374" spans="1:17" x14ac:dyDescent="0.35">
      <c r="A374" s="5"/>
      <c r="C374" s="11"/>
      <c r="L374" s="11"/>
      <c r="N374" s="11"/>
      <c r="Q374" s="11"/>
    </row>
    <row r="375" spans="1:17" x14ac:dyDescent="0.35">
      <c r="A375" s="5"/>
      <c r="C375" s="11"/>
      <c r="L375" s="11"/>
      <c r="N375" s="11"/>
      <c r="Q375" s="11"/>
    </row>
    <row r="376" spans="1:17" x14ac:dyDescent="0.35">
      <c r="A376" s="5"/>
      <c r="C376" s="11"/>
      <c r="L376" s="11"/>
      <c r="N376" s="11"/>
      <c r="Q376" s="11"/>
    </row>
    <row r="377" spans="1:17" x14ac:dyDescent="0.35">
      <c r="A377" s="5"/>
      <c r="C377" s="11"/>
      <c r="L377" s="11"/>
      <c r="N377" s="11"/>
      <c r="Q377" s="11"/>
    </row>
    <row r="378" spans="1:17" x14ac:dyDescent="0.35">
      <c r="A378" s="5"/>
      <c r="C378" s="11"/>
      <c r="L378" s="11"/>
      <c r="N378" s="11"/>
      <c r="Q378" s="11"/>
    </row>
    <row r="379" spans="1:17" x14ac:dyDescent="0.35">
      <c r="A379" s="5"/>
      <c r="C379" s="11"/>
      <c r="L379" s="11"/>
      <c r="N379" s="11"/>
      <c r="Q379" s="11"/>
    </row>
    <row r="380" spans="1:17" x14ac:dyDescent="0.35">
      <c r="A380" s="5"/>
      <c r="C380" s="11"/>
      <c r="L380" s="11"/>
      <c r="N380" s="11"/>
      <c r="Q380" s="11"/>
    </row>
    <row r="381" spans="1:17" x14ac:dyDescent="0.35">
      <c r="A381" s="5"/>
      <c r="C381" s="11"/>
      <c r="L381" s="11"/>
      <c r="N381" s="11"/>
      <c r="Q381" s="11"/>
    </row>
    <row r="382" spans="1:17" x14ac:dyDescent="0.35">
      <c r="A382" s="5"/>
      <c r="C382" s="11"/>
      <c r="L382" s="11"/>
      <c r="N382" s="11"/>
      <c r="Q382" s="11"/>
    </row>
    <row r="383" spans="1:17" x14ac:dyDescent="0.35">
      <c r="A383" s="5"/>
      <c r="C383" s="11"/>
      <c r="L383" s="11"/>
      <c r="N383" s="11"/>
      <c r="Q383" s="11"/>
    </row>
    <row r="384" spans="1:17" x14ac:dyDescent="0.35">
      <c r="A384" s="5"/>
      <c r="C384" s="11"/>
      <c r="L384" s="11"/>
      <c r="N384" s="11"/>
      <c r="Q384" s="11"/>
    </row>
    <row r="385" spans="1:17" x14ac:dyDescent="0.35">
      <c r="A385" s="5"/>
      <c r="C385" s="11"/>
      <c r="L385" s="11"/>
      <c r="N385" s="11"/>
      <c r="Q385" s="11"/>
    </row>
    <row r="386" spans="1:17" x14ac:dyDescent="0.35">
      <c r="A386" s="5"/>
      <c r="C386" s="11"/>
      <c r="L386" s="11"/>
      <c r="N386" s="11"/>
      <c r="Q386" s="11"/>
    </row>
    <row r="387" spans="1:17" x14ac:dyDescent="0.35">
      <c r="A387" s="5"/>
      <c r="C387" s="11"/>
      <c r="L387" s="11"/>
      <c r="N387" s="11"/>
      <c r="Q387" s="11"/>
    </row>
    <row r="388" spans="1:17" x14ac:dyDescent="0.35">
      <c r="A388" s="5"/>
      <c r="C388" s="11"/>
      <c r="L388" s="11"/>
      <c r="N388" s="11"/>
      <c r="Q388" s="11"/>
    </row>
    <row r="389" spans="1:17" x14ac:dyDescent="0.35">
      <c r="A389" s="5"/>
      <c r="C389" s="11"/>
      <c r="L389" s="11"/>
      <c r="N389" s="11"/>
      <c r="Q389" s="11"/>
    </row>
    <row r="390" spans="1:17" x14ac:dyDescent="0.35">
      <c r="A390" s="5"/>
      <c r="C390" s="11"/>
      <c r="L390" s="11"/>
      <c r="N390" s="11"/>
      <c r="Q390" s="11"/>
    </row>
    <row r="391" spans="1:17" x14ac:dyDescent="0.35">
      <c r="A391" s="5"/>
      <c r="C391" s="11"/>
      <c r="L391" s="11"/>
      <c r="N391" s="11"/>
      <c r="Q391" s="11"/>
    </row>
    <row r="392" spans="1:17" x14ac:dyDescent="0.35">
      <c r="A392" s="5"/>
      <c r="C392" s="11"/>
      <c r="L392" s="11"/>
      <c r="N392" s="11"/>
      <c r="Q392" s="11"/>
    </row>
    <row r="393" spans="1:17" x14ac:dyDescent="0.35">
      <c r="A393" s="5"/>
      <c r="C393" s="11"/>
      <c r="L393" s="11"/>
      <c r="N393" s="11"/>
      <c r="Q393" s="11"/>
    </row>
    <row r="394" spans="1:17" x14ac:dyDescent="0.35">
      <c r="A394" s="5"/>
      <c r="C394" s="11"/>
      <c r="L394" s="11"/>
      <c r="N394" s="11"/>
      <c r="Q394" s="11"/>
    </row>
    <row r="395" spans="1:17" x14ac:dyDescent="0.35">
      <c r="A395" s="5"/>
      <c r="C395" s="11"/>
      <c r="L395" s="11"/>
      <c r="N395" s="11"/>
      <c r="Q395" s="11"/>
    </row>
    <row r="396" spans="1:17" x14ac:dyDescent="0.35">
      <c r="A396" s="5"/>
      <c r="C396" s="11"/>
      <c r="L396" s="11"/>
      <c r="N396" s="11"/>
      <c r="Q396" s="11"/>
    </row>
    <row r="397" spans="1:17" x14ac:dyDescent="0.35">
      <c r="A397" s="5"/>
      <c r="C397" s="11"/>
      <c r="L397" s="11"/>
      <c r="N397" s="11"/>
      <c r="Q397" s="11"/>
    </row>
    <row r="398" spans="1:17" x14ac:dyDescent="0.35">
      <c r="A398" s="5"/>
      <c r="C398" s="11"/>
      <c r="L398" s="11"/>
      <c r="N398" s="11"/>
      <c r="Q398" s="11"/>
    </row>
    <row r="399" spans="1:17" x14ac:dyDescent="0.35">
      <c r="A399" s="5"/>
      <c r="C399" s="11"/>
      <c r="L399" s="11"/>
      <c r="N399" s="11"/>
      <c r="Q399" s="11"/>
    </row>
    <row r="400" spans="1:17" x14ac:dyDescent="0.35">
      <c r="A400" s="5"/>
      <c r="C400" s="11"/>
      <c r="L400" s="11"/>
      <c r="N400" s="11"/>
      <c r="Q400" s="11"/>
    </row>
    <row r="401" spans="1:17" x14ac:dyDescent="0.35">
      <c r="A401" s="5"/>
      <c r="C401" s="11"/>
      <c r="L401" s="11"/>
      <c r="N401" s="11"/>
      <c r="Q401" s="11"/>
    </row>
    <row r="402" spans="1:17" x14ac:dyDescent="0.35">
      <c r="A402" s="5"/>
      <c r="C402" s="11"/>
      <c r="L402" s="11"/>
      <c r="N402" s="11"/>
      <c r="Q402" s="11"/>
    </row>
    <row r="403" spans="1:17" x14ac:dyDescent="0.35">
      <c r="A403" s="5"/>
      <c r="C403" s="11"/>
      <c r="L403" s="11"/>
      <c r="N403" s="11"/>
      <c r="Q403" s="11"/>
    </row>
    <row r="404" spans="1:17" x14ac:dyDescent="0.35">
      <c r="A404" s="5"/>
      <c r="C404" s="11"/>
      <c r="L404" s="11"/>
      <c r="N404" s="11"/>
      <c r="Q404" s="11"/>
    </row>
    <row r="405" spans="1:17" x14ac:dyDescent="0.35">
      <c r="A405" s="5"/>
      <c r="C405" s="11"/>
      <c r="L405" s="11"/>
      <c r="N405" s="11"/>
      <c r="Q405" s="11"/>
    </row>
    <row r="406" spans="1:17" x14ac:dyDescent="0.35">
      <c r="A406" s="5"/>
      <c r="C406" s="11"/>
      <c r="L406" s="11"/>
      <c r="N406" s="11"/>
      <c r="Q406" s="11"/>
    </row>
    <row r="407" spans="1:17" x14ac:dyDescent="0.35">
      <c r="A407" s="5"/>
      <c r="C407" s="11"/>
      <c r="L407" s="11"/>
      <c r="N407" s="11"/>
      <c r="Q407" s="11"/>
    </row>
    <row r="408" spans="1:17" x14ac:dyDescent="0.35">
      <c r="A408" s="5"/>
      <c r="C408" s="11"/>
      <c r="L408" s="11"/>
      <c r="N408" s="11"/>
      <c r="Q408" s="11"/>
    </row>
    <row r="409" spans="1:17" x14ac:dyDescent="0.35">
      <c r="A409" s="5"/>
      <c r="C409" s="11"/>
      <c r="L409" s="11"/>
      <c r="N409" s="11"/>
      <c r="Q409" s="11"/>
    </row>
    <row r="410" spans="1:17" x14ac:dyDescent="0.35">
      <c r="A410" s="5"/>
      <c r="C410" s="11"/>
      <c r="L410" s="11"/>
      <c r="N410" s="11"/>
      <c r="Q410" s="11"/>
    </row>
    <row r="411" spans="1:17" x14ac:dyDescent="0.35">
      <c r="A411" s="5"/>
      <c r="C411" s="11"/>
      <c r="L411" s="11"/>
      <c r="N411" s="11"/>
      <c r="Q411" s="11"/>
    </row>
    <row r="412" spans="1:17" x14ac:dyDescent="0.35">
      <c r="A412" s="5"/>
      <c r="C412" s="11"/>
      <c r="L412" s="11"/>
      <c r="N412" s="11"/>
      <c r="Q412" s="11"/>
    </row>
    <row r="413" spans="1:17" x14ac:dyDescent="0.35">
      <c r="A413" s="5"/>
      <c r="C413" s="11"/>
      <c r="L413" s="11"/>
      <c r="N413" s="11"/>
      <c r="Q413" s="11"/>
    </row>
    <row r="414" spans="1:17" x14ac:dyDescent="0.35">
      <c r="A414" s="5"/>
      <c r="C414" s="11"/>
      <c r="L414" s="11"/>
      <c r="N414" s="11"/>
      <c r="Q414" s="11"/>
    </row>
    <row r="415" spans="1:17" x14ac:dyDescent="0.35">
      <c r="A415" s="5"/>
      <c r="C415" s="11"/>
      <c r="L415" s="11"/>
      <c r="N415" s="11"/>
      <c r="Q415" s="11"/>
    </row>
    <row r="416" spans="1:17" x14ac:dyDescent="0.35">
      <c r="A416" s="5"/>
      <c r="C416" s="11"/>
      <c r="L416" s="11"/>
      <c r="N416" s="11"/>
      <c r="Q416" s="11"/>
    </row>
    <row r="417" spans="1:17" x14ac:dyDescent="0.35">
      <c r="A417" s="5"/>
      <c r="C417" s="11"/>
      <c r="L417" s="11"/>
      <c r="N417" s="11"/>
      <c r="Q417" s="11"/>
    </row>
    <row r="418" spans="1:17" x14ac:dyDescent="0.35">
      <c r="A418" s="5"/>
      <c r="C418" s="11"/>
      <c r="L418" s="11"/>
      <c r="N418" s="11"/>
      <c r="Q418" s="11"/>
    </row>
    <row r="419" spans="1:17" x14ac:dyDescent="0.35">
      <c r="A419" s="5"/>
      <c r="C419" s="11"/>
      <c r="L419" s="11"/>
      <c r="N419" s="11"/>
      <c r="Q419" s="11"/>
    </row>
    <row r="420" spans="1:17" x14ac:dyDescent="0.35">
      <c r="A420" s="5"/>
      <c r="C420" s="11"/>
      <c r="L420" s="11"/>
      <c r="N420" s="11"/>
      <c r="Q420" s="11"/>
    </row>
    <row r="421" spans="1:17" x14ac:dyDescent="0.35">
      <c r="A421" s="5"/>
      <c r="C421" s="11"/>
      <c r="L421" s="11"/>
      <c r="N421" s="11"/>
      <c r="Q421" s="11"/>
    </row>
    <row r="422" spans="1:17" x14ac:dyDescent="0.35">
      <c r="A422" s="5"/>
      <c r="C422" s="11"/>
      <c r="L422" s="11"/>
      <c r="N422" s="11"/>
      <c r="Q422" s="11"/>
    </row>
    <row r="423" spans="1:17" x14ac:dyDescent="0.35">
      <c r="A423" s="5"/>
      <c r="C423" s="11"/>
      <c r="L423" s="11"/>
      <c r="N423" s="11"/>
      <c r="Q423" s="11"/>
    </row>
    <row r="424" spans="1:17" x14ac:dyDescent="0.35">
      <c r="A424" s="5"/>
      <c r="C424" s="11"/>
      <c r="L424" s="11"/>
      <c r="N424" s="11"/>
      <c r="Q424" s="11"/>
    </row>
    <row r="425" spans="1:17" x14ac:dyDescent="0.35">
      <c r="A425" s="5"/>
      <c r="C425" s="11"/>
      <c r="L425" s="11"/>
      <c r="N425" s="11"/>
      <c r="Q425" s="11"/>
    </row>
    <row r="426" spans="1:17" x14ac:dyDescent="0.35">
      <c r="A426" s="5"/>
      <c r="C426" s="11"/>
      <c r="L426" s="11"/>
      <c r="N426" s="11"/>
      <c r="Q426" s="11"/>
    </row>
    <row r="427" spans="1:17" x14ac:dyDescent="0.35">
      <c r="A427" s="5"/>
      <c r="C427" s="11"/>
      <c r="L427" s="11"/>
      <c r="N427" s="11"/>
      <c r="Q427" s="11"/>
    </row>
    <row r="428" spans="1:17" x14ac:dyDescent="0.35">
      <c r="A428" s="5"/>
      <c r="C428" s="11"/>
      <c r="L428" s="11"/>
      <c r="N428" s="11"/>
      <c r="Q428" s="11"/>
    </row>
    <row r="429" spans="1:17" x14ac:dyDescent="0.35">
      <c r="A429" s="5"/>
      <c r="C429" s="11"/>
      <c r="L429" s="11"/>
      <c r="N429" s="11"/>
      <c r="Q429" s="11"/>
    </row>
    <row r="430" spans="1:17" x14ac:dyDescent="0.35">
      <c r="A430" s="5"/>
      <c r="C430" s="11"/>
      <c r="L430" s="11"/>
      <c r="N430" s="11"/>
      <c r="Q430" s="11"/>
    </row>
    <row r="431" spans="1:17" x14ac:dyDescent="0.35">
      <c r="A431" s="5"/>
      <c r="C431" s="11"/>
      <c r="L431" s="11"/>
      <c r="N431" s="11"/>
      <c r="Q431" s="11"/>
    </row>
    <row r="432" spans="1:17" x14ac:dyDescent="0.35">
      <c r="A432" s="5"/>
      <c r="C432" s="11"/>
      <c r="L432" s="11"/>
      <c r="N432" s="11"/>
      <c r="Q432" s="11"/>
    </row>
    <row r="433" spans="1:17" x14ac:dyDescent="0.35">
      <c r="A433" s="5"/>
      <c r="C433" s="11"/>
      <c r="L433" s="11"/>
      <c r="N433" s="11"/>
      <c r="Q433" s="11"/>
    </row>
    <row r="434" spans="1:17" x14ac:dyDescent="0.35">
      <c r="A434" s="5"/>
      <c r="C434" s="11"/>
      <c r="L434" s="11"/>
      <c r="N434" s="11"/>
      <c r="Q434" s="11"/>
    </row>
    <row r="435" spans="1:17" x14ac:dyDescent="0.35">
      <c r="A435" s="5"/>
      <c r="C435" s="11"/>
      <c r="L435" s="11"/>
      <c r="N435" s="11"/>
      <c r="Q435" s="11"/>
    </row>
    <row r="436" spans="1:17" x14ac:dyDescent="0.35">
      <c r="A436" s="5"/>
      <c r="C436" s="11"/>
      <c r="L436" s="11"/>
      <c r="N436" s="11"/>
      <c r="Q436" s="11"/>
    </row>
    <row r="437" spans="1:17" x14ac:dyDescent="0.35">
      <c r="A437" s="5"/>
      <c r="C437" s="11"/>
      <c r="L437" s="11"/>
      <c r="N437" s="11"/>
      <c r="Q437" s="11"/>
    </row>
    <row r="438" spans="1:17" x14ac:dyDescent="0.35">
      <c r="A438" s="5"/>
      <c r="C438" s="11"/>
      <c r="L438" s="11"/>
      <c r="N438" s="11"/>
      <c r="Q438" s="11"/>
    </row>
    <row r="439" spans="1:17" x14ac:dyDescent="0.35">
      <c r="A439" s="5"/>
      <c r="C439" s="11"/>
      <c r="L439" s="11"/>
      <c r="N439" s="11"/>
      <c r="Q439" s="11"/>
    </row>
    <row r="440" spans="1:17" x14ac:dyDescent="0.35">
      <c r="A440" s="5"/>
      <c r="C440" s="11"/>
      <c r="L440" s="11"/>
      <c r="N440" s="11"/>
      <c r="Q440" s="11"/>
    </row>
    <row r="441" spans="1:17" x14ac:dyDescent="0.35">
      <c r="A441" s="5"/>
      <c r="C441" s="11"/>
      <c r="L441" s="11"/>
      <c r="N441" s="11"/>
      <c r="Q441" s="11"/>
    </row>
    <row r="442" spans="1:17" x14ac:dyDescent="0.35">
      <c r="A442" s="5"/>
      <c r="C442" s="11"/>
      <c r="L442" s="11"/>
      <c r="N442" s="11"/>
      <c r="Q442" s="11"/>
    </row>
    <row r="443" spans="1:17" x14ac:dyDescent="0.35">
      <c r="A443" s="5"/>
      <c r="C443" s="11"/>
      <c r="L443" s="11"/>
      <c r="N443" s="11"/>
      <c r="Q443" s="11"/>
    </row>
    <row r="444" spans="1:17" x14ac:dyDescent="0.35">
      <c r="A444" s="5"/>
      <c r="C444" s="11"/>
      <c r="L444" s="11"/>
      <c r="N444" s="11"/>
      <c r="Q444" s="11"/>
    </row>
    <row r="445" spans="1:17" x14ac:dyDescent="0.35">
      <c r="A445" s="5"/>
      <c r="C445" s="11"/>
      <c r="L445" s="11"/>
      <c r="N445" s="11"/>
      <c r="Q445" s="11"/>
    </row>
    <row r="446" spans="1:17" x14ac:dyDescent="0.35">
      <c r="A446" s="5"/>
      <c r="C446" s="11"/>
      <c r="L446" s="11"/>
      <c r="N446" s="11"/>
      <c r="Q446" s="11"/>
    </row>
    <row r="447" spans="1:17" x14ac:dyDescent="0.35">
      <c r="A447" s="5"/>
      <c r="C447" s="11"/>
      <c r="L447" s="11"/>
      <c r="N447" s="11"/>
      <c r="Q447" s="11"/>
    </row>
    <row r="448" spans="1:17" x14ac:dyDescent="0.35">
      <c r="A448" s="5"/>
      <c r="C448" s="11"/>
      <c r="L448" s="11"/>
      <c r="N448" s="11"/>
      <c r="Q448" s="11"/>
    </row>
    <row r="449" spans="1:17" x14ac:dyDescent="0.35">
      <c r="A449" s="5"/>
      <c r="C449" s="11"/>
      <c r="L449" s="11"/>
      <c r="N449" s="11"/>
      <c r="Q449" s="11"/>
    </row>
    <row r="450" spans="1:17" x14ac:dyDescent="0.35">
      <c r="A450" s="5"/>
      <c r="C450" s="11"/>
      <c r="L450" s="11"/>
      <c r="N450" s="11"/>
      <c r="Q450" s="11"/>
    </row>
    <row r="451" spans="1:17" x14ac:dyDescent="0.35">
      <c r="A451" s="5"/>
      <c r="C451" s="11"/>
      <c r="L451" s="11"/>
      <c r="N451" s="11"/>
      <c r="Q451" s="11"/>
    </row>
    <row r="452" spans="1:17" x14ac:dyDescent="0.35">
      <c r="A452" s="5"/>
      <c r="C452" s="11"/>
      <c r="L452" s="11"/>
      <c r="N452" s="11"/>
      <c r="Q452" s="11"/>
    </row>
    <row r="453" spans="1:17" x14ac:dyDescent="0.35">
      <c r="A453" s="5"/>
      <c r="C453" s="11"/>
      <c r="L453" s="11"/>
      <c r="N453" s="11"/>
      <c r="Q453" s="11"/>
    </row>
    <row r="454" spans="1:17" x14ac:dyDescent="0.35">
      <c r="A454" s="5"/>
      <c r="C454" s="11"/>
      <c r="L454" s="11"/>
      <c r="N454" s="11"/>
      <c r="Q454" s="11"/>
    </row>
    <row r="455" spans="1:17" x14ac:dyDescent="0.35">
      <c r="A455" s="5"/>
      <c r="C455" s="11"/>
      <c r="L455" s="11"/>
      <c r="N455" s="11"/>
      <c r="Q455" s="11"/>
    </row>
    <row r="456" spans="1:17" x14ac:dyDescent="0.35">
      <c r="A456" s="5"/>
      <c r="C456" s="11"/>
      <c r="L456" s="11"/>
      <c r="N456" s="11"/>
      <c r="Q456" s="11"/>
    </row>
    <row r="457" spans="1:17" x14ac:dyDescent="0.35">
      <c r="A457" s="5"/>
      <c r="C457" s="11"/>
      <c r="L457" s="11"/>
      <c r="N457" s="11"/>
    </row>
    <row r="458" spans="1:17" x14ac:dyDescent="0.35">
      <c r="C458" s="11"/>
      <c r="L458" s="11"/>
      <c r="N458" s="11"/>
    </row>
    <row r="459" spans="1:17" x14ac:dyDescent="0.35">
      <c r="C459" s="11"/>
      <c r="L459" s="11"/>
      <c r="N459" s="11"/>
    </row>
    <row r="460" spans="1:17" x14ac:dyDescent="0.35">
      <c r="C460" s="11"/>
      <c r="L460" s="11"/>
      <c r="N460" s="11"/>
    </row>
    <row r="461" spans="1:17" x14ac:dyDescent="0.35">
      <c r="C461" s="11"/>
      <c r="L461" s="11"/>
      <c r="N461" s="11"/>
    </row>
    <row r="462" spans="1:17" x14ac:dyDescent="0.35">
      <c r="C462" s="11"/>
      <c r="L462" s="11"/>
      <c r="N462" s="11"/>
    </row>
    <row r="463" spans="1:17" x14ac:dyDescent="0.35">
      <c r="C463" s="11"/>
      <c r="L463" s="11"/>
      <c r="N463" s="11"/>
    </row>
    <row r="464" spans="1:17" x14ac:dyDescent="0.35">
      <c r="C464" s="11"/>
      <c r="L464" s="11"/>
      <c r="N464" s="11"/>
    </row>
    <row r="465" spans="3:14" x14ac:dyDescent="0.35">
      <c r="C465" s="11"/>
      <c r="L465" s="11"/>
      <c r="N465" s="11"/>
    </row>
    <row r="466" spans="3:14" x14ac:dyDescent="0.35">
      <c r="C466" s="11"/>
      <c r="L466" s="11"/>
      <c r="N466" s="11"/>
    </row>
  </sheetData>
  <customSheetViews>
    <customSheetView guid="{6FBBE5E4-5D54-439D-B222-13CFF583492B}" scale="85" showPageBreaks="1" printArea="1" view="pageBreakPreview" showRuler="0" topLeftCell="E1">
      <selection activeCell="O41" sqref="O41"/>
      <pageMargins left="0" right="0" top="0" bottom="0" header="0" footer="0"/>
      <pageSetup scale="33" orientation="portrait" r:id="rId1"/>
      <headerFooter alignWithMargins="0"/>
    </customSheetView>
    <customSheetView guid="{F27C2256-5D4E-4733-9CF8-F51DD20A2AC2}" scale="75" showPageBreaks="1" printArea="1" view="pageBreakPreview" showRuler="0">
      <selection activeCell="V88" sqref="V88"/>
      <rowBreaks count="1" manualBreakCount="1">
        <brk id="120" max="14" man="1"/>
      </rowBreaks>
      <colBreaks count="1" manualBreakCount="1">
        <brk id="16" min="1" max="89" man="1"/>
      </colBreaks>
      <pageMargins left="0" right="0" top="0" bottom="0" header="0" footer="0"/>
      <pageSetup scale="32" orientation="portrait" r:id="rId2"/>
      <headerFooter alignWithMargins="0"/>
    </customSheetView>
    <customSheetView guid="{B74B0754-2419-45A4-9136-BDA3E757F8F7}" scale="75" showPageBreaks="1" printArea="1" view="pageBreakPreview" showRuler="0" topLeftCell="A31">
      <selection activeCell="B38" sqref="B38"/>
      <colBreaks count="2" manualBreakCount="2">
        <brk id="15" max="119" man="1"/>
        <brk id="16" min="1" max="89" man="1"/>
      </colBreaks>
      <pageMargins left="0" right="0" top="0" bottom="0" header="0" footer="0"/>
      <pageSetup scale="33" orientation="portrait" r:id="rId3"/>
      <headerFooter alignWithMargins="0"/>
    </customSheetView>
    <customSheetView guid="{8A852191-A02F-4785-B02A-498B05DC0058}" scale="75" showPageBreaks="1" printArea="1" view="pageBreakPreview" topLeftCell="C71">
      <selection activeCell="O102" sqref="O102"/>
      <colBreaks count="2" manualBreakCount="2">
        <brk id="15" max="119" man="1"/>
        <brk id="16" min="1" max="89" man="1"/>
      </colBreaks>
      <pageMargins left="0" right="0" top="0" bottom="0" header="0" footer="0"/>
      <pageSetup scale="33" orientation="portrait" r:id="rId4"/>
      <headerFooter alignWithMargins="0"/>
    </customSheetView>
    <customSheetView guid="{273753B3-6F4F-4C22-8FDA-8D4F0FC8C727}" scale="70" showPageBreaks="1" printArea="1" view="pageBreakPreview" topLeftCell="B10">
      <selection activeCell="B23" sqref="B23"/>
      <colBreaks count="1" manualBreakCount="1">
        <brk id="16" min="1" max="89" man="1"/>
      </colBreaks>
      <pageMargins left="0" right="0" top="0" bottom="0" header="0" footer="0"/>
      <pageSetup scale="33" orientation="portrait" r:id="rId5"/>
      <headerFooter alignWithMargins="0"/>
    </customSheetView>
    <customSheetView guid="{A3DC710F-9C41-43AD-8654-770F846EBE69}" scale="75" showPageBreaks="1" printArea="1" view="pageBreakPreview" topLeftCell="C1">
      <selection activeCell="C29" sqref="C29"/>
      <pageMargins left="0" right="0" top="0" bottom="0" header="0" footer="0"/>
      <pageSetup scale="33" orientation="portrait" r:id="rId6"/>
      <headerFooter alignWithMargins="0"/>
    </customSheetView>
  </customSheetViews>
  <mergeCells count="15">
    <mergeCell ref="D80:N80"/>
    <mergeCell ref="D235:E235"/>
    <mergeCell ref="C89:H89"/>
    <mergeCell ref="C90:D90"/>
    <mergeCell ref="D223:N223"/>
    <mergeCell ref="C213:D213"/>
    <mergeCell ref="J89:P89"/>
    <mergeCell ref="J90:P90"/>
    <mergeCell ref="B221:P221"/>
    <mergeCell ref="D81:N81"/>
    <mergeCell ref="F90:H90"/>
    <mergeCell ref="D222:N222"/>
    <mergeCell ref="C91:D91"/>
    <mergeCell ref="B87:P87"/>
    <mergeCell ref="C218:D218"/>
  </mergeCells>
  <phoneticPr fontId="1" type="noConversion"/>
  <printOptions horizontalCentered="1" verticalCentered="1"/>
  <pageMargins left="0.53740157499999996" right="0.56000000000000005" top="0.32" bottom="0.25" header="0.22" footer="0.16"/>
  <pageSetup scale="42" fitToHeight="0" orientation="portrait" r:id="rId7"/>
  <headerFooter alignWithMargins="0">
    <oddHeader>&amp;C&amp;N</oddHeader>
  </headerFooter>
  <rowBreaks count="1" manualBreakCount="1">
    <brk id="165" max="16"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C5FF4CA04CE44EBB68777F2368F133" ma:contentTypeVersion="21" ma:contentTypeDescription="Create a new document." ma:contentTypeScope="" ma:versionID="b99c1043286c9a74152715600d6c7bb4">
  <xsd:schema xmlns:xsd="http://www.w3.org/2001/XMLSchema" xmlns:xs="http://www.w3.org/2001/XMLSchema" xmlns:p="http://schemas.microsoft.com/office/2006/metadata/properties" xmlns:ns2="3f35de19-c0e3-4eab-9864-0c231ced0bcb" xmlns:ns3="319cb65d-39a0-4f3f-98df-cbccd0b1a73f" xmlns:ns4="985ec44e-1bab-4c0b-9df0-6ba128686fc9" targetNamespace="http://schemas.microsoft.com/office/2006/metadata/properties" ma:root="true" ma:fieldsID="c8576a0e642f38842a5f20cc75ef9a84" ns2:_="" ns3:_="" ns4:_="">
    <xsd:import namespace="3f35de19-c0e3-4eab-9864-0c231ced0bcb"/>
    <xsd:import namespace="319cb65d-39a0-4f3f-98df-cbccd0b1a73f"/>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_Flow_SignoffStatus" minOccurs="0"/>
                <xsd:element ref="ns2:MediaServiceLocation" minOccurs="0"/>
                <xsd:element ref="ns2:MediaServiceOCR" minOccurs="0"/>
                <xsd:element ref="ns2:MediaLengthInSeconds" minOccurs="0"/>
                <xsd:element ref="ns2:countryhyperlink"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5de19-c0e3-4eab-9864-0c231ced0b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Flow_SignoffStatus" ma:index="18" nillable="true" ma:displayName="Sign-off status" ma:internalName="Sign_x002d_off_x0020_status">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countryhyperlink" ma:index="22" nillable="true" ma:displayName="country hyperlink" ma:description="hyperlink for each folder" ma:format="Hyperlink" ma:internalName="countryhyper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9cb65d-39a0-4f3f-98df-cbccd0b1a73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670a993-fc8f-40c3-af37-5094dbff22e1}" ma:internalName="TaxCatchAll" ma:showField="CatchAllData" ma:web="319cb65d-39a0-4f3f-98df-cbccd0b1a7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f35de19-c0e3-4eab-9864-0c231ced0bcb" xsi:nil="true"/>
    <lcf76f155ced4ddcb4097134ff3c332f xmlns="3f35de19-c0e3-4eab-9864-0c231ced0bcb">
      <Terms xmlns="http://schemas.microsoft.com/office/infopath/2007/PartnerControls"/>
    </lcf76f155ced4ddcb4097134ff3c332f>
    <TaxCatchAll xmlns="985ec44e-1bab-4c0b-9df0-6ba128686fc9" xsi:nil="true"/>
    <countryhyperlink xmlns="3f35de19-c0e3-4eab-9864-0c231ced0bcb">
      <Url xsi:nil="true"/>
      <Description xsi:nil="true"/>
    </countryhyperlink>
  </documentManagement>
</p:properties>
</file>

<file path=customXml/itemProps1.xml><?xml version="1.0" encoding="utf-8"?>
<ds:datastoreItem xmlns:ds="http://schemas.openxmlformats.org/officeDocument/2006/customXml" ds:itemID="{808A0687-F474-45FE-918B-034046F98D3B}">
  <ds:schemaRefs>
    <ds:schemaRef ds:uri="http://schemas.microsoft.com/sharepoint/v3/contenttype/forms"/>
  </ds:schemaRefs>
</ds:datastoreItem>
</file>

<file path=customXml/itemProps2.xml><?xml version="1.0" encoding="utf-8"?>
<ds:datastoreItem xmlns:ds="http://schemas.openxmlformats.org/officeDocument/2006/customXml" ds:itemID="{D05CC2F2-DFEA-4747-95B3-CC6439A6DE9B}"/>
</file>

<file path=customXml/itemProps3.xml><?xml version="1.0" encoding="utf-8"?>
<ds:datastoreItem xmlns:ds="http://schemas.openxmlformats.org/officeDocument/2006/customXml" ds:itemID="{F7873653-A2BB-40DF-B6DE-0FF84052E6B4}">
  <ds:schemaRefs>
    <ds:schemaRef ds:uri="http://schemas.microsoft.com/office/2006/metadata/longProperties"/>
  </ds:schemaRefs>
</ds:datastoreItem>
</file>

<file path=customXml/itemProps4.xml><?xml version="1.0" encoding="utf-8"?>
<ds:datastoreItem xmlns:ds="http://schemas.openxmlformats.org/officeDocument/2006/customXml" ds:itemID="{93DA1745-5583-494A-BFD8-F4A4171C8C02}">
  <ds:schemaRefs>
    <ds:schemaRef ds:uri="http://schemas.microsoft.com/office/2006/metadata/properties"/>
    <ds:schemaRef ds:uri="http://schemas.microsoft.com/office/infopath/2007/PartnerControls"/>
    <ds:schemaRef ds:uri="3f35de19-c0e3-4eab-9864-0c231ced0bcb"/>
    <ds:schemaRef ds:uri="985ec44e-1bab-4c0b-9df0-6ba128686f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BUDGET SHEET</vt:lpstr>
      <vt:lpstr>'BUDGET SHEET'!_ftn1</vt:lpstr>
      <vt:lpstr>'BUDGET SHEET'!_ftn2</vt:lpstr>
      <vt:lpstr>'BUDGET SHEET'!_ftn3</vt:lpstr>
      <vt:lpstr>'BUDGET SHEET'!Print_Area</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Nations</dc:creator>
  <cp:keywords/>
  <dc:description/>
  <cp:lastModifiedBy>Christian Lamarre</cp:lastModifiedBy>
  <cp:revision/>
  <dcterms:created xsi:type="dcterms:W3CDTF">2011-05-10T20:44:58Z</dcterms:created>
  <dcterms:modified xsi:type="dcterms:W3CDTF">2024-06-14T18:36:51Z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Jaime Palacios Pelayo</vt:lpwstr>
  </property>
  <property fmtid="{D5CDD505-2E9C-101B-9397-08002B2CF9AE}" pid="3" name="Order">
    <vt:lpwstr>100.000000000000</vt:lpwstr>
  </property>
  <property fmtid="{D5CDD505-2E9C-101B-9397-08002B2CF9AE}" pid="4" name="display_urn:schemas-microsoft-com:office:office#Author">
    <vt:lpwstr>United Nations</vt:lpwstr>
  </property>
  <property fmtid="{D5CDD505-2E9C-101B-9397-08002B2CF9AE}" pid="5" name="ContentTypeId">
    <vt:lpwstr>0x010100D0C5FF4CA04CE44EBB68777F2368F133</vt:lpwstr>
  </property>
  <property fmtid="{D5CDD505-2E9C-101B-9397-08002B2CF9AE}" pid="6" name="MediaServiceImageTags">
    <vt:lpwstr/>
  </property>
</Properties>
</file>