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chris\Documents\UNDEF\R15\_R15 PD  Guidelines\Standard\"/>
    </mc:Choice>
  </mc:AlternateContent>
  <xr:revisionPtr revIDLastSave="0" documentId="13_ncr:1_{C2DB3280-F782-418E-B132-EB8784C15E88}" xr6:coauthVersionLast="47" xr6:coauthVersionMax="47" xr10:uidLastSave="{00000000-0000-0000-0000-000000000000}"/>
  <bookViews>
    <workbookView xWindow="180" yWindow="360" windowWidth="15255" windowHeight="9975" xr2:uid="{00000000-000D-0000-FFFF-FFFF00000000}"/>
  </bookViews>
  <sheets>
    <sheet name="BUDGET SHEET" sheetId="1" r:id="rId1"/>
  </sheets>
  <definedNames>
    <definedName name="_ftn1" localSheetId="0">'BUDGET SHEET'!$D$218</definedName>
    <definedName name="_ftn2" localSheetId="0">'BUDGET SHEET'!$D$219</definedName>
    <definedName name="_ftn3" localSheetId="0">'BUDGET SHEET'!$D$220</definedName>
    <definedName name="_ftn4" localSheetId="0">'BUDGET SHEET'!#REF!</definedName>
    <definedName name="_ftnref1" localSheetId="0">'BUDGET SHEET'!#REF!</definedName>
    <definedName name="_ftnref2" localSheetId="0">'BUDGET SHEET'!#REF!</definedName>
    <definedName name="_ftnref3" localSheetId="0">'BUDGET SHEET'!#REF!</definedName>
    <definedName name="_ftnref4" localSheetId="0">'BUDGET SHEET'!#REF!</definedName>
    <definedName name="_xlnm.Print_Area" localSheetId="0">'BUDGET SHEET'!$A$75:$Q$219</definedName>
    <definedName name="Z_273753B3_6F4F_4C22_8FDA_8D4F0FC8C727_.wvu.PrintArea" localSheetId="0" hidden="1">'BUDGET SHEET'!$C$75:$O$215</definedName>
    <definedName name="Z_6FBBE5E4_5D54_439D_B222_13CFF583492B_.wvu.PrintArea" localSheetId="0" hidden="1">'BUDGET SHEET'!$B$75:$O$215</definedName>
    <definedName name="Z_8A852191_A02F_4785_B02A_498B05DC0058_.wvu.PrintArea" localSheetId="0" hidden="1">'BUDGET SHEET'!$C$75:$O$215</definedName>
    <definedName name="Z_A3DC710F_9C41_43AD_8654_770F846EBE69_.wvu.PrintArea" localSheetId="0" hidden="1">'BUDGET SHEET'!$B$75:$O$215</definedName>
    <definedName name="Z_B74B0754_2419_45A4_9136_BDA3E757F8F7_.wvu.PrintArea" localSheetId="0" hidden="1">'BUDGET SHEET'!$C$75:$O$215</definedName>
    <definedName name="Z_F27C2256_5D4E_4733_9CF8_F51DD20A2AC2_.wvu.PrintArea" localSheetId="0" hidden="1">'BUDGET SHEET'!$C$75:$N$220</definedName>
  </definedNames>
  <calcPr calcId="191028"/>
  <customWorkbookViews>
    <customWorkbookView name="Ishaani Sen - Personal View" guid="{A3DC710F-9C41-43AD-8654-770F846EBE69}" mergeInterval="0" personalView="1" maximized="1" windowWidth="1440" windowHeight="681" activeSheetId="1"/>
    <customWorkbookView name="Hanna Norell - Personal View" guid="{273753B3-6F4F-4C22-8FDA-8D4F0FC8C727}" mergeInterval="0" personalView="1" maximized="1" windowWidth="1020" windowHeight="509" activeSheetId="1"/>
    <customWorkbookView name="Edwin - Personal View" guid="{8A852191-A02F-4785-B02A-498B05DC0058}" mergeInterval="0" personalView="1" maximized="1" xWindow="1" yWindow="1" windowWidth="1280" windowHeight="570" activeSheetId="1"/>
    <customWorkbookView name="Nikita Litvinenko - Personal View" guid="{B74B0754-2419-45A4-9136-BDA3E757F8F7}" mergeInterval="0" personalView="1" maximized="1" windowWidth="1436" windowHeight="701" activeSheetId="1"/>
    <customWorkbookView name="FG - Personal View" guid="{F27C2256-5D4E-4733-9CF8-F51DD20A2AC2}" mergeInterval="0" personalView="1" maximized="1" windowWidth="1436" windowHeight="702" activeSheetId="1" showComments="commIndAndComment"/>
    <customWorkbookView name="United Nations - Personal View" guid="{6FBBE5E4-5D54-439D-B222-13CFF583492B}" mergeInterval="0" personalView="1" maximized="1" windowWidth="1020" windowHeight="5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60" i="1" l="1"/>
  <c r="P156" i="1"/>
  <c r="P207" i="1"/>
  <c r="P204" i="1"/>
  <c r="P201" i="1"/>
  <c r="P194" i="1"/>
  <c r="P149" i="1"/>
  <c r="P122" i="1"/>
  <c r="P112" i="1"/>
  <c r="P135" i="1"/>
  <c r="P102" i="1"/>
  <c r="P98" i="1"/>
  <c r="J98" i="1"/>
  <c r="L98" i="1"/>
  <c r="N98" i="1"/>
  <c r="J194" i="1"/>
  <c r="L194" i="1"/>
  <c r="N194" i="1"/>
  <c r="L201" i="1"/>
  <c r="L204" i="1"/>
  <c r="L207" i="1"/>
  <c r="H166" i="1"/>
  <c r="H167" i="1"/>
  <c r="H169" i="1"/>
  <c r="H170" i="1"/>
  <c r="H171" i="1"/>
  <c r="H172" i="1"/>
  <c r="H173" i="1"/>
  <c r="H174" i="1"/>
  <c r="H176" i="1"/>
  <c r="H177" i="1"/>
  <c r="H178" i="1"/>
  <c r="H179" i="1"/>
  <c r="H180" i="1"/>
  <c r="H181" i="1"/>
  <c r="H183" i="1"/>
  <c r="H184" i="1"/>
  <c r="H185" i="1"/>
  <c r="H187" i="1"/>
  <c r="H188" i="1"/>
  <c r="H189" i="1"/>
  <c r="H191" i="1"/>
  <c r="H192" i="1"/>
  <c r="H193" i="1"/>
  <c r="J201" i="1"/>
  <c r="J204" i="1"/>
  <c r="J207" i="1"/>
  <c r="P166" i="1"/>
  <c r="P165" i="1"/>
  <c r="P167" i="1"/>
  <c r="J135" i="1"/>
  <c r="J130" i="1"/>
  <c r="J136" i="1" s="1"/>
  <c r="L135" i="1"/>
  <c r="N135" i="1"/>
  <c r="J102" i="1"/>
  <c r="J103" i="1" s="1"/>
  <c r="L102" i="1"/>
  <c r="L103" i="1" s="1"/>
  <c r="N102" i="1"/>
  <c r="N103" i="1" s="1"/>
  <c r="H196" i="1"/>
  <c r="P196" i="1"/>
  <c r="H197" i="1"/>
  <c r="P197" i="1"/>
  <c r="H198" i="1"/>
  <c r="P198" i="1"/>
  <c r="H199" i="1"/>
  <c r="P199" i="1"/>
  <c r="H200" i="1"/>
  <c r="P200" i="1"/>
  <c r="H201" i="1"/>
  <c r="N201" i="1"/>
  <c r="N204" i="1"/>
  <c r="N207" i="1"/>
  <c r="H203" i="1"/>
  <c r="H204" i="1" s="1"/>
  <c r="P203" i="1"/>
  <c r="J122" i="1"/>
  <c r="L122" i="1"/>
  <c r="N122" i="1"/>
  <c r="N112" i="1"/>
  <c r="N108" i="1"/>
  <c r="P193" i="1"/>
  <c r="P191" i="1"/>
  <c r="P189" i="1"/>
  <c r="P185" i="1"/>
  <c r="P181" i="1"/>
  <c r="P180" i="1"/>
  <c r="P179" i="1"/>
  <c r="P178" i="1"/>
  <c r="P177" i="1"/>
  <c r="P183" i="1"/>
  <c r="P184" i="1"/>
  <c r="P169" i="1"/>
  <c r="P170" i="1"/>
  <c r="P171" i="1"/>
  <c r="P172" i="1"/>
  <c r="P173" i="1"/>
  <c r="P187" i="1"/>
  <c r="P188" i="1"/>
  <c r="P192" i="1"/>
  <c r="H206" i="1"/>
  <c r="H207" i="1" s="1"/>
  <c r="P206" i="1"/>
  <c r="H155" i="1"/>
  <c r="P155" i="1"/>
  <c r="H156" i="1"/>
  <c r="J156" i="1"/>
  <c r="L156" i="1"/>
  <c r="N156" i="1"/>
  <c r="L160" i="1"/>
  <c r="H158" i="1"/>
  <c r="P158" i="1"/>
  <c r="H159" i="1"/>
  <c r="P159" i="1"/>
  <c r="J160" i="1"/>
  <c r="N160" i="1"/>
  <c r="H114" i="1"/>
  <c r="H116" i="1"/>
  <c r="H117" i="1"/>
  <c r="H118" i="1"/>
  <c r="H119" i="1"/>
  <c r="H120" i="1"/>
  <c r="H121" i="1"/>
  <c r="H110" i="1"/>
  <c r="H111" i="1"/>
  <c r="H106" i="1"/>
  <c r="H107" i="1"/>
  <c r="H138" i="1"/>
  <c r="H140" i="1"/>
  <c r="H141" i="1"/>
  <c r="H142" i="1"/>
  <c r="H144" i="1"/>
  <c r="H145" i="1"/>
  <c r="H147" i="1"/>
  <c r="H148" i="1"/>
  <c r="H126" i="1"/>
  <c r="H127" i="1"/>
  <c r="H128" i="1"/>
  <c r="H129" i="1"/>
  <c r="H132" i="1"/>
  <c r="H133" i="1"/>
  <c r="H134" i="1"/>
  <c r="H151" i="1"/>
  <c r="H152" i="1" s="1"/>
  <c r="H91" i="1"/>
  <c r="H92" i="1"/>
  <c r="H93" i="1"/>
  <c r="H94" i="1"/>
  <c r="H95" i="1"/>
  <c r="H96" i="1"/>
  <c r="H97" i="1"/>
  <c r="H100" i="1"/>
  <c r="H101" i="1"/>
  <c r="J112" i="1"/>
  <c r="J108" i="1"/>
  <c r="J149" i="1"/>
  <c r="J152" i="1"/>
  <c r="L112" i="1"/>
  <c r="L108" i="1"/>
  <c r="L149" i="1"/>
  <c r="L130" i="1"/>
  <c r="L152" i="1"/>
  <c r="N149" i="1"/>
  <c r="N130" i="1"/>
  <c r="N152" i="1"/>
  <c r="P174" i="1"/>
  <c r="P117" i="1"/>
  <c r="P116" i="1"/>
  <c r="P108" i="1"/>
  <c r="P130" i="1"/>
  <c r="P152" i="1"/>
  <c r="P147" i="1"/>
  <c r="P145" i="1"/>
  <c r="P148" i="1"/>
  <c r="P176" i="1"/>
  <c r="P91" i="1"/>
  <c r="P92" i="1"/>
  <c r="P93" i="1"/>
  <c r="P94" i="1"/>
  <c r="P95" i="1"/>
  <c r="P96" i="1"/>
  <c r="P97" i="1"/>
  <c r="P100" i="1"/>
  <c r="P101" i="1"/>
  <c r="P151" i="1"/>
  <c r="P129" i="1"/>
  <c r="P126" i="1"/>
  <c r="P127" i="1"/>
  <c r="P128" i="1"/>
  <c r="P132" i="1"/>
  <c r="P133" i="1"/>
  <c r="P134" i="1"/>
  <c r="P138" i="1"/>
  <c r="P140" i="1"/>
  <c r="P141" i="1"/>
  <c r="P142" i="1"/>
  <c r="P144" i="1"/>
  <c r="P106" i="1"/>
  <c r="P107" i="1"/>
  <c r="P110" i="1"/>
  <c r="P111" i="1"/>
  <c r="P114" i="1"/>
  <c r="P118" i="1"/>
  <c r="P119" i="1"/>
  <c r="P120" i="1"/>
  <c r="P121" i="1"/>
  <c r="H194" i="1" l="1"/>
  <c r="H112" i="1"/>
  <c r="J161" i="1"/>
  <c r="N208" i="1"/>
  <c r="J208" i="1"/>
  <c r="L208" i="1"/>
  <c r="L136" i="1"/>
  <c r="L123" i="1"/>
  <c r="H102" i="1"/>
  <c r="N161" i="1"/>
  <c r="P103" i="1"/>
  <c r="H135" i="1"/>
  <c r="H130" i="1"/>
  <c r="H108" i="1"/>
  <c r="H123" i="1" s="1"/>
  <c r="H160" i="1"/>
  <c r="H161" i="1" s="1"/>
  <c r="H149" i="1"/>
  <c r="H122" i="1"/>
  <c r="N123" i="1"/>
  <c r="J123" i="1"/>
  <c r="H208" i="1"/>
  <c r="N136" i="1"/>
  <c r="L161" i="1"/>
  <c r="J210" i="1"/>
  <c r="P136" i="1"/>
  <c r="H98" i="1"/>
  <c r="H103" i="1" s="1"/>
  <c r="P123" i="1"/>
  <c r="P208" i="1"/>
  <c r="P161" i="1"/>
  <c r="L210" i="1" l="1"/>
  <c r="N210" i="1"/>
  <c r="H136" i="1"/>
  <c r="H210" i="1" s="1"/>
  <c r="H213" i="1" s="1"/>
  <c r="H215" i="1" s="1"/>
  <c r="P210" i="1" l="1"/>
</calcChain>
</file>

<file path=xl/sharedStrings.xml><?xml version="1.0" encoding="utf-8"?>
<sst xmlns="http://schemas.openxmlformats.org/spreadsheetml/2006/main" count="259" uniqueCount="176">
  <si>
    <t>in US dollars</t>
  </si>
  <si>
    <t xml:space="preserve">Project Title: </t>
  </si>
  <si>
    <t>please complete</t>
  </si>
  <si>
    <t>UNDEF Project Number:</t>
  </si>
  <si>
    <t xml:space="preserve">Implementing Agency: </t>
  </si>
  <si>
    <t xml:space="preserve">Please provide a breakdown of the project budget by resource/input and per year as presented in the Excel template. 
This is an EXAMPLE. Keep the existing sections/sub-sections while you can add as many lines under sub-sections as necessary. </t>
  </si>
  <si>
    <t>BUDGET BY RESOURCE / INPUT</t>
  </si>
  <si>
    <t>Budget Line Description</t>
  </si>
  <si>
    <t>Disbursements</t>
  </si>
  <si>
    <t>Output</t>
  </si>
  <si>
    <t>$</t>
  </si>
  <si>
    <t>Unit</t>
  </si>
  <si>
    <t>Quantity</t>
  </si>
  <si>
    <t>Total*</t>
  </si>
  <si>
    <r>
      <rPr>
        <sz val="11"/>
        <rFont val="Arial"/>
        <family val="2"/>
      </rPr>
      <t xml:space="preserve">D1 
</t>
    </r>
    <r>
      <rPr>
        <i/>
        <sz val="11"/>
        <rFont val="Arial"/>
        <family val="2"/>
      </rPr>
      <t>(month 1-8)</t>
    </r>
  </si>
  <si>
    <r>
      <rPr>
        <sz val="11"/>
        <rFont val="Arial"/>
        <family val="2"/>
      </rPr>
      <t xml:space="preserve">D2 
</t>
    </r>
    <r>
      <rPr>
        <i/>
        <sz val="11"/>
        <rFont val="Arial"/>
        <family val="2"/>
      </rPr>
      <t>(month 09-16)</t>
    </r>
  </si>
  <si>
    <r>
      <rPr>
        <sz val="11"/>
        <rFont val="Arial"/>
        <family val="2"/>
      </rPr>
      <t xml:space="preserve">D3
</t>
    </r>
    <r>
      <rPr>
        <i/>
        <sz val="11"/>
        <rFont val="Arial"/>
        <family val="2"/>
      </rPr>
      <t>(month 17-24)</t>
    </r>
  </si>
  <si>
    <t>1-</t>
  </si>
  <si>
    <t>Staff and other personnel costs</t>
  </si>
  <si>
    <t>a)</t>
  </si>
  <si>
    <t>Project Management Staff</t>
  </si>
  <si>
    <t>All</t>
  </si>
  <si>
    <t>Project Manager (50%)</t>
  </si>
  <si>
    <t>month</t>
  </si>
  <si>
    <t>Regional Project Officer (30% )</t>
  </si>
  <si>
    <t>Regional Finance Officer (30%)</t>
  </si>
  <si>
    <t>Accountant (25% )</t>
  </si>
  <si>
    <t>Monitoring and Evaluation Officer (25%)</t>
  </si>
  <si>
    <t>Programme Assistant  (50% )</t>
  </si>
  <si>
    <t>Administrative Assistant  (50% )</t>
  </si>
  <si>
    <t>b)</t>
  </si>
  <si>
    <t>Consultants and other non-staff personnel costs</t>
  </si>
  <si>
    <t xml:space="preserve">1.1/1.2 </t>
  </si>
  <si>
    <t xml:space="preserve">Advocacy and Capacity Building Expert </t>
  </si>
  <si>
    <t>day</t>
  </si>
  <si>
    <t>Counselling Expert</t>
  </si>
  <si>
    <t xml:space="preserve">Section 1 - Total: </t>
  </si>
  <si>
    <t>2-</t>
  </si>
  <si>
    <t>Supplies, Commodities and Materials</t>
  </si>
  <si>
    <t xml:space="preserve">Section 2 - Total: </t>
  </si>
  <si>
    <t>3-</t>
  </si>
  <si>
    <t>Equipment and Furniture</t>
  </si>
  <si>
    <t>ICT Equipment</t>
  </si>
  <si>
    <t>Project laptop</t>
  </si>
  <si>
    <t xml:space="preserve">Project video camera </t>
  </si>
  <si>
    <t>Projector</t>
  </si>
  <si>
    <t>Printer</t>
  </si>
  <si>
    <t>Furniture and office equipment</t>
  </si>
  <si>
    <t>Desk</t>
  </si>
  <si>
    <t>unit</t>
  </si>
  <si>
    <t>Table</t>
  </si>
  <si>
    <t>Chairs</t>
  </si>
  <si>
    <t xml:space="preserve">Section 3 - Total: </t>
  </si>
  <si>
    <t>4-</t>
  </si>
  <si>
    <t>Travel</t>
  </si>
  <si>
    <t>Project Staff on official business / Representation</t>
  </si>
  <si>
    <t>Domestic flight tickets for project monitoring</t>
  </si>
  <si>
    <t>ticket</t>
  </si>
  <si>
    <t>1.3/2.3</t>
  </si>
  <si>
    <t>Per diem for 1 staff (Regional project officer) attending event in XX town</t>
  </si>
  <si>
    <t>Consultant and experts</t>
  </si>
  <si>
    <t>Flight  for 1 consultant (counseling sessions) attending event in XX town</t>
  </si>
  <si>
    <t>Per diem for 1 consultant (counseling sessions) attending event in XX town</t>
  </si>
  <si>
    <t xml:space="preserve">c) </t>
  </si>
  <si>
    <t>Participants in workshops, seminars, study tours &amp; Fellows</t>
  </si>
  <si>
    <t xml:space="preserve">Training of 200 leaders and 300 community educators : Transport </t>
  </si>
  <si>
    <t>participant</t>
  </si>
  <si>
    <t>Participation to awareness events (A total of 100 participants, 10 per district)</t>
  </si>
  <si>
    <t xml:space="preserve">Transport </t>
  </si>
  <si>
    <t>person</t>
  </si>
  <si>
    <t>accommodation</t>
  </si>
  <si>
    <t>Quarterly stakeholder review meetings: Transport ($10 x 50 participants/meeting)</t>
  </si>
  <si>
    <t>meeting</t>
  </si>
  <si>
    <t>Training of 100 youth leaders: Transport</t>
  </si>
  <si>
    <t>Monthly radio discussion forums: Travel (5 participants/ broadcast x15$)</t>
  </si>
  <si>
    <t>broadcast</t>
  </si>
  <si>
    <t xml:space="preserve">Training of 100 newly elected local government officials: Transport </t>
  </si>
  <si>
    <t xml:space="preserve">Section 4 - Total: </t>
  </si>
  <si>
    <t>5-</t>
  </si>
  <si>
    <t>Contractual Services</t>
  </si>
  <si>
    <t xml:space="preserve">Design of posters for Community-based public discussions </t>
  </si>
  <si>
    <t>design</t>
  </si>
  <si>
    <t xml:space="preserve">Community-based public discussions </t>
  </si>
  <si>
    <t>Translation of pamphlets into language X and Y</t>
  </si>
  <si>
    <t>word</t>
  </si>
  <si>
    <t>Translation of brochures into language X and Y</t>
  </si>
  <si>
    <t>Translation of posters into language X and Y</t>
  </si>
  <si>
    <r>
      <t xml:space="preserve">Monthly radio discussion fora </t>
    </r>
    <r>
      <rPr>
        <i/>
        <sz val="11"/>
        <color indexed="12"/>
        <rFont val="Arial"/>
        <family val="2"/>
      </rPr>
      <t>(1 per month = 24 broadcasts)</t>
    </r>
  </si>
  <si>
    <t>Airing of radio broadcasts ($200/broadcast x 2 radio channels)</t>
  </si>
  <si>
    <r>
      <t xml:space="preserve">Monthly media releases: </t>
    </r>
    <r>
      <rPr>
        <i/>
        <sz val="11"/>
        <color indexed="12"/>
        <rFont val="Arial"/>
        <family val="2"/>
      </rPr>
      <t>Design and Publishing</t>
    </r>
  </si>
  <si>
    <t>release</t>
  </si>
  <si>
    <t>Website:</t>
  </si>
  <si>
    <t>Design</t>
  </si>
  <si>
    <t>Maintenance Fee</t>
  </si>
  <si>
    <t>Month</t>
  </si>
  <si>
    <t xml:space="preserve">Section 5 - Total: </t>
  </si>
  <si>
    <t>6-</t>
  </si>
  <si>
    <t>General operating and other direct costs</t>
  </si>
  <si>
    <t>Venue Hire, Meals during event, Refreshment and other activity-based related costs</t>
  </si>
  <si>
    <r>
      <t xml:space="preserve">Training of local partners' staff </t>
    </r>
    <r>
      <rPr>
        <i/>
        <sz val="11"/>
        <color indexed="12"/>
        <rFont val="Arial"/>
        <family val="2"/>
      </rPr>
      <t>(5 days x 40 participants)</t>
    </r>
  </si>
  <si>
    <t>Production of training manuals</t>
  </si>
  <si>
    <t>manual</t>
  </si>
  <si>
    <t>Stationery (Training of local partners' staff)</t>
  </si>
  <si>
    <t>Meals during event($5 x 5 days)</t>
  </si>
  <si>
    <r>
      <t xml:space="preserve">Training of 250 leaders and 250 community educators </t>
    </r>
    <r>
      <rPr>
        <i/>
        <sz val="11"/>
        <color indexed="12"/>
        <rFont val="Arial"/>
        <family val="2"/>
      </rPr>
      <t xml:space="preserve">(5 days) </t>
    </r>
  </si>
  <si>
    <t>Venue hire (per day)</t>
  </si>
  <si>
    <t>venue</t>
  </si>
  <si>
    <t>Production of training manual handouts</t>
  </si>
  <si>
    <t>Stationery (Training of  leaders and community educators )</t>
  </si>
  <si>
    <r>
      <t xml:space="preserve">T-Shirt for </t>
    </r>
    <r>
      <rPr>
        <b/>
        <i/>
        <sz val="11"/>
        <color indexed="12"/>
        <rFont val="Arial"/>
        <family val="2"/>
      </rPr>
      <t xml:space="preserve">awareness campaigns </t>
    </r>
  </si>
  <si>
    <r>
      <t xml:space="preserve">Community-based focus group discussions: </t>
    </r>
    <r>
      <rPr>
        <i/>
        <sz val="11"/>
        <color indexed="12"/>
        <rFont val="Arial"/>
        <family val="2"/>
      </rPr>
      <t>Production of discussion guide for 250 community-based educators</t>
    </r>
  </si>
  <si>
    <t>guide</t>
  </si>
  <si>
    <r>
      <t xml:space="preserve">Community-based public discussions </t>
    </r>
    <r>
      <rPr>
        <i/>
        <sz val="11"/>
        <color indexed="12"/>
        <rFont val="Arial"/>
        <family val="2"/>
      </rPr>
      <t>(conducted by 500 facilitators in 7 districts )</t>
    </r>
  </si>
  <si>
    <t xml:space="preserve">Meals during event for facilitators </t>
  </si>
  <si>
    <t>Production of  discussion guide for 500 facilitators</t>
  </si>
  <si>
    <t>Printing of pamphlets</t>
  </si>
  <si>
    <t>pamphlet</t>
  </si>
  <si>
    <t>Printing of brochures</t>
  </si>
  <si>
    <t>brochure</t>
  </si>
  <si>
    <t xml:space="preserve">Printing of posters </t>
  </si>
  <si>
    <t>poster</t>
  </si>
  <si>
    <r>
      <rPr>
        <b/>
        <i/>
        <sz val="11"/>
        <color indexed="12"/>
        <rFont val="Arial"/>
        <family val="2"/>
      </rPr>
      <t xml:space="preserve">Counselling sessions: </t>
    </r>
    <r>
      <rPr>
        <i/>
        <sz val="11"/>
        <color indexed="12"/>
        <rFont val="Arial"/>
        <family val="2"/>
      </rPr>
      <t>Production of counselling guide</t>
    </r>
  </si>
  <si>
    <r>
      <t xml:space="preserve">Quarterly stakeholder review meetings </t>
    </r>
    <r>
      <rPr>
        <i/>
        <sz val="11"/>
        <color indexed="12"/>
        <rFont val="Arial"/>
        <family val="2"/>
      </rPr>
      <t xml:space="preserve">(8 meetings x 50 participants) </t>
    </r>
  </si>
  <si>
    <t>Venue Hire</t>
  </si>
  <si>
    <t>Lunch during event ($10 x 50 participants/meeting)</t>
  </si>
  <si>
    <t>Stationery $3 x 50 participants/meeting</t>
  </si>
  <si>
    <r>
      <t xml:space="preserve">Training of 100 youth leaders </t>
    </r>
    <r>
      <rPr>
        <i/>
        <sz val="11"/>
        <color indexed="12"/>
        <rFont val="Arial"/>
        <family val="2"/>
      </rPr>
      <t>(5 training)</t>
    </r>
  </si>
  <si>
    <t>Venue hire (per training)</t>
  </si>
  <si>
    <t>Meals  during event ($5 x 5 trainings)</t>
  </si>
  <si>
    <r>
      <t xml:space="preserve">Stationery </t>
    </r>
    <r>
      <rPr>
        <b/>
        <i/>
        <sz val="11"/>
        <color indexed="12"/>
        <rFont val="Arial"/>
        <family val="2"/>
      </rPr>
      <t>Training of (100 youth leaders)</t>
    </r>
  </si>
  <si>
    <r>
      <t xml:space="preserve">Training of 100 newly elected local government officials </t>
    </r>
    <r>
      <rPr>
        <i/>
        <sz val="11"/>
        <color indexed="12"/>
        <rFont val="Arial"/>
        <family val="2"/>
      </rPr>
      <t>(5 trainings)</t>
    </r>
  </si>
  <si>
    <t>Meals during event ($5 x 5 trainings)</t>
  </si>
  <si>
    <t xml:space="preserve">Rent and office related costs </t>
  </si>
  <si>
    <t>Contribution towards office rent of Implementing Agency (2 regional offices)</t>
  </si>
  <si>
    <t>Office supplies and stationaries</t>
  </si>
  <si>
    <t>Bank charges for project account</t>
  </si>
  <si>
    <t>Internet charges</t>
  </si>
  <si>
    <t>Electricity</t>
  </si>
  <si>
    <t>Audit</t>
  </si>
  <si>
    <t>2 financial Report Certifications during project lifecycle + End of Project Audit Report)</t>
  </si>
  <si>
    <t>Fixed Rate</t>
  </si>
  <si>
    <t>d)</t>
  </si>
  <si>
    <t>Miscellaneous</t>
  </si>
  <si>
    <t>Bank fees on transfers from UN</t>
  </si>
  <si>
    <t>transfer</t>
  </si>
  <si>
    <t xml:space="preserve">Section 6 - Total: </t>
  </si>
  <si>
    <t>7-</t>
  </si>
  <si>
    <t>Transfers &amp; Grants to Implementing Partners</t>
  </si>
  <si>
    <t>Grants to local partner organizations</t>
  </si>
  <si>
    <t>Contract with implementing partner XX to conduct surveys and analysis according to Terms of Reference</t>
  </si>
  <si>
    <t>product</t>
  </si>
  <si>
    <t>Grants out to participants</t>
  </si>
  <si>
    <t xml:space="preserve">Small grants to local monitoring initiatives to youth groups </t>
  </si>
  <si>
    <t>grant</t>
  </si>
  <si>
    <t xml:space="preserve">Small grants to awareness camaingn initiatives by women groups </t>
  </si>
  <si>
    <t xml:space="preserve">Section 7 - Total: </t>
  </si>
  <si>
    <t>TOTAL PROJECT COSTS</t>
  </si>
  <si>
    <t>8-</t>
  </si>
  <si>
    <t>Programme Support Costs</t>
  </si>
  <si>
    <t>UNDEF M&amp;E 10%</t>
  </si>
  <si>
    <t xml:space="preserve">TOTAL UNDEF GRANT AWARD </t>
  </si>
  <si>
    <t>Subtotal 7a</t>
  </si>
  <si>
    <t>Subtotal 7b:</t>
  </si>
  <si>
    <t>Subtotal 7c:</t>
  </si>
  <si>
    <t>Subtotal 7d:</t>
  </si>
  <si>
    <t>Note: Please make sure that the budget reflects activities that take Covid-19 into account, whether socially distanced, conducted online, or postponed until safely possible and permitted; and travel that takes Covid-19 into account - whether safe travel by road, or travel to be undertaken only once this is safely possible and permitted.</t>
  </si>
  <si>
    <t xml:space="preserve">ONLY General purpose office supplies and stationary </t>
  </si>
  <si>
    <t>Subtotal 2a:</t>
  </si>
  <si>
    <t>Subtotal 2b:</t>
  </si>
  <si>
    <t>Subtotal 2c:</t>
  </si>
  <si>
    <t>Subtotal 3a:</t>
  </si>
  <si>
    <t>Subtotal 3b:</t>
  </si>
  <si>
    <t>Subtotal 6a:</t>
  </si>
  <si>
    <t>Subtotal 6b:</t>
  </si>
  <si>
    <t>Planned Expenditure</t>
  </si>
  <si>
    <t>ANNEX III - PROJECT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</si>
</sst>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_(* #,##0_);_(* \(#,##0\);_(* &quot;-&quot;??_);_(@_)"/>
  </numFmts>
  <fonts count="29" x14ac:knownFonts="1">
    <font>
      <sz val="10"/>
      <name val="Arial"/>
    </font>
    <font>
      <sz val="8"/>
      <name val="Arial"/>
      <family val="2"/>
    </font>
    <font>
      <sz val="12"/>
      <name val="Arial"/>
      <family val="2"/>
    </font>
    <font>
      <b/>
      <sz val="12"/>
      <name val="Arial"/>
      <family val="2"/>
    </font>
    <font>
      <b/>
      <sz val="11"/>
      <name val="Arial"/>
      <family val="2"/>
    </font>
    <font>
      <sz val="11"/>
      <name val="Arial"/>
      <family val="2"/>
    </font>
    <font>
      <sz val="10"/>
      <name val="Arial"/>
      <family val="2"/>
    </font>
    <font>
      <b/>
      <u/>
      <sz val="11"/>
      <name val="Arial"/>
      <family val="2"/>
    </font>
    <font>
      <sz val="9"/>
      <name val="Arial"/>
      <family val="2"/>
    </font>
    <font>
      <b/>
      <u/>
      <sz val="12"/>
      <name val="Arial"/>
      <family val="2"/>
    </font>
    <font>
      <u/>
      <sz val="11"/>
      <name val="Arial"/>
      <family val="2"/>
    </font>
    <font>
      <b/>
      <sz val="16"/>
      <name val="Arial"/>
      <family val="2"/>
    </font>
    <font>
      <b/>
      <sz val="10"/>
      <name val="Arial"/>
      <family val="2"/>
    </font>
    <font>
      <i/>
      <sz val="11"/>
      <color indexed="12"/>
      <name val="Arial"/>
      <family val="2"/>
    </font>
    <font>
      <b/>
      <i/>
      <sz val="11"/>
      <color indexed="12"/>
      <name val="Arial"/>
      <family val="2"/>
    </font>
    <font>
      <i/>
      <sz val="11"/>
      <name val="Arial"/>
      <family val="2"/>
    </font>
    <font>
      <i/>
      <sz val="11"/>
      <color rgb="FF0000CC"/>
      <name val="Arial"/>
      <family val="2"/>
    </font>
    <font>
      <sz val="11"/>
      <color rgb="FF0000CC"/>
      <name val="Arial"/>
      <family val="2"/>
    </font>
    <font>
      <b/>
      <sz val="11"/>
      <color rgb="FFFF0000"/>
      <name val="Arial"/>
      <family val="2"/>
    </font>
    <font>
      <sz val="11"/>
      <color rgb="FFFF0000"/>
      <name val="Arial"/>
      <family val="2"/>
    </font>
    <font>
      <sz val="12"/>
      <color rgb="FFFF0000"/>
      <name val="Arial"/>
      <family val="2"/>
    </font>
    <font>
      <b/>
      <sz val="11"/>
      <color rgb="FF0000CC"/>
      <name val="Arial"/>
      <family val="2"/>
    </font>
    <font>
      <sz val="11"/>
      <color rgb="FF0000FF"/>
      <name val="Arial"/>
      <family val="2"/>
    </font>
    <font>
      <b/>
      <i/>
      <sz val="11"/>
      <color rgb="FF0000FF"/>
      <name val="Arial"/>
      <family val="2"/>
    </font>
    <font>
      <i/>
      <sz val="11"/>
      <color rgb="FF0000FF"/>
      <name val="Arial"/>
      <family val="2"/>
    </font>
    <font>
      <b/>
      <u/>
      <sz val="11"/>
      <color rgb="FF0000FF"/>
      <name val="Arial"/>
      <family val="2"/>
    </font>
    <font>
      <b/>
      <sz val="11"/>
      <color rgb="FF0000FF"/>
      <name val="Arial"/>
      <family val="2"/>
    </font>
    <font>
      <b/>
      <i/>
      <sz val="9"/>
      <color rgb="FF0000CC"/>
      <name val="Arial"/>
      <family val="2"/>
    </font>
    <font>
      <b/>
      <i/>
      <sz val="12"/>
      <color rgb="FFFF0000"/>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13"/>
        <bgColor indexed="64"/>
      </patternFill>
    </fill>
    <fill>
      <patternFill patternType="gray0625"/>
    </fill>
    <fill>
      <patternFill patternType="solid">
        <fgColor theme="0"/>
        <bgColor indexed="64"/>
      </patternFill>
    </fill>
    <fill>
      <patternFill patternType="gray0625">
        <bgColor theme="0"/>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s>
  <borders count="51">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s>
  <cellStyleXfs count="1">
    <xf numFmtId="0" fontId="0" fillId="0" borderId="0"/>
  </cellStyleXfs>
  <cellXfs count="391">
    <xf numFmtId="0" fontId="0" fillId="0" borderId="0" xfId="0"/>
    <xf numFmtId="0" fontId="7" fillId="0" borderId="0" xfId="0" applyFont="1" applyFill="1" applyBorder="1" applyAlignment="1">
      <alignment horizontal="center"/>
    </xf>
    <xf numFmtId="0" fontId="7" fillId="0" borderId="0" xfId="0" applyFont="1" applyFill="1" applyBorder="1" applyAlignment="1"/>
    <xf numFmtId="0" fontId="3" fillId="0" borderId="0" xfId="0" applyFont="1" applyFill="1" applyBorder="1" applyProtection="1">
      <protection locked="0"/>
    </xf>
    <xf numFmtId="0" fontId="2" fillId="0" borderId="0" xfId="0" applyFont="1" applyFill="1" applyBorder="1"/>
    <xf numFmtId="0" fontId="2" fillId="0" borderId="0" xfId="0" applyFont="1" applyFill="1"/>
    <xf numFmtId="0" fontId="3"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15" fontId="2" fillId="0" borderId="0" xfId="0" applyNumberFormat="1" applyFont="1" applyFill="1" applyBorder="1"/>
    <xf numFmtId="49" fontId="3" fillId="0" borderId="0" xfId="0" applyNumberFormat="1" applyFont="1" applyFill="1" applyBorder="1" applyAlignment="1" applyProtection="1">
      <alignment horizontal="left"/>
      <protection locked="0"/>
    </xf>
    <xf numFmtId="49" fontId="3" fillId="0" borderId="0" xfId="0" applyNumberFormat="1" applyFont="1" applyFill="1" applyBorder="1" applyAlignment="1" applyProtection="1">
      <protection locked="0"/>
    </xf>
    <xf numFmtId="0" fontId="5" fillId="0" borderId="0" xfId="0" applyFont="1"/>
    <xf numFmtId="0" fontId="2" fillId="0" borderId="0" xfId="0" applyFont="1" applyFill="1" applyAlignment="1"/>
    <xf numFmtId="0" fontId="4" fillId="2" borderId="1" xfId="0" applyFont="1" applyFill="1" applyBorder="1" applyAlignment="1">
      <alignment horizontal="right" vertical="top" wrapText="1"/>
    </xf>
    <xf numFmtId="37" fontId="5" fillId="0" borderId="2" xfId="0" applyNumberFormat="1" applyFont="1" applyFill="1" applyBorder="1" applyAlignment="1" applyProtection="1"/>
    <xf numFmtId="0" fontId="4" fillId="0" borderId="0" xfId="0" applyFont="1" applyFill="1" applyBorder="1" applyAlignment="1" applyProtection="1">
      <alignment horizontal="center"/>
      <protection locked="0"/>
    </xf>
    <xf numFmtId="0" fontId="5" fillId="0" borderId="0" xfId="0" applyFont="1" applyBorder="1"/>
    <xf numFmtId="37" fontId="5" fillId="0" borderId="0" xfId="0" applyNumberFormat="1" applyFont="1" applyFill="1" applyBorder="1" applyAlignment="1" applyProtection="1"/>
    <xf numFmtId="0" fontId="5" fillId="3" borderId="0" xfId="0" applyFont="1" applyFill="1" applyBorder="1"/>
    <xf numFmtId="0" fontId="4" fillId="0" borderId="0" xfId="0" applyFont="1" applyFill="1" applyBorder="1" applyAlignment="1" applyProtection="1">
      <alignment horizontal="center" wrapText="1"/>
      <protection locked="0"/>
    </xf>
    <xf numFmtId="0" fontId="2" fillId="0" borderId="0" xfId="0" applyFont="1" applyFill="1" applyAlignment="1">
      <alignment wrapText="1"/>
    </xf>
    <xf numFmtId="0" fontId="5" fillId="0" borderId="1" xfId="0" applyFont="1" applyFill="1" applyBorder="1" applyAlignment="1">
      <alignment horizontal="center" vertical="top" wrapText="1"/>
    </xf>
    <xf numFmtId="0" fontId="5" fillId="0" borderId="0" xfId="0" applyFont="1" applyFill="1" applyBorder="1" applyAlignment="1" applyProtection="1">
      <alignment horizontal="center"/>
      <protection locked="0"/>
    </xf>
    <xf numFmtId="0" fontId="5" fillId="0" borderId="0" xfId="0" applyFont="1" applyFill="1"/>
    <xf numFmtId="37" fontId="5" fillId="4" borderId="0" xfId="0" applyNumberFormat="1" applyFont="1" applyFill="1" applyBorder="1" applyAlignment="1" applyProtection="1"/>
    <xf numFmtId="0" fontId="5" fillId="0" borderId="0" xfId="0" applyFont="1" applyFill="1" applyBorder="1"/>
    <xf numFmtId="0" fontId="4" fillId="0" borderId="0" xfId="0" applyFont="1" applyFill="1" applyBorder="1" applyAlignment="1">
      <alignment horizontal="center"/>
    </xf>
    <xf numFmtId="0" fontId="4" fillId="0" borderId="0" xfId="0" applyFont="1" applyFill="1" applyBorder="1" applyAlignment="1"/>
    <xf numFmtId="0" fontId="4" fillId="0" borderId="0" xfId="0" applyFont="1" applyFill="1" applyBorder="1" applyAlignment="1" applyProtection="1">
      <protection locked="0"/>
    </xf>
    <xf numFmtId="0" fontId="4" fillId="0" borderId="0" xfId="0" applyFont="1" applyFill="1" applyBorder="1" applyAlignment="1" applyProtection="1">
      <alignment horizontal="left"/>
      <protection locked="0"/>
    </xf>
    <xf numFmtId="0" fontId="5" fillId="0" borderId="0" xfId="0" applyFont="1" applyFill="1" applyAlignment="1"/>
    <xf numFmtId="0" fontId="5" fillId="0" borderId="0" xfId="0" applyFont="1" applyFill="1" applyBorder="1" applyAlignment="1"/>
    <xf numFmtId="0" fontId="4" fillId="3" borderId="1" xfId="0" applyFont="1" applyFill="1" applyBorder="1" applyAlignment="1">
      <alignment vertical="top" wrapText="1"/>
    </xf>
    <xf numFmtId="0" fontId="5" fillId="2" borderId="1" xfId="0" applyFont="1" applyFill="1" applyBorder="1" applyAlignment="1">
      <alignment horizontal="center" vertical="top" wrapText="1"/>
    </xf>
    <xf numFmtId="37" fontId="4" fillId="3" borderId="0" xfId="0" applyNumberFormat="1" applyFont="1" applyFill="1" applyBorder="1" applyAlignment="1" applyProtection="1">
      <protection locked="0"/>
    </xf>
    <xf numFmtId="37" fontId="4" fillId="3" borderId="0" xfId="0" applyNumberFormat="1" applyFont="1" applyFill="1" applyBorder="1" applyProtection="1">
      <protection locked="0"/>
    </xf>
    <xf numFmtId="0" fontId="2" fillId="0" borderId="0" xfId="0" applyFont="1" applyBorder="1"/>
    <xf numFmtId="0" fontId="5" fillId="0" borderId="0" xfId="0" applyFont="1" applyAlignment="1">
      <alignment horizontal="center"/>
    </xf>
    <xf numFmtId="37" fontId="5" fillId="0" borderId="2" xfId="0" applyNumberFormat="1" applyFont="1" applyBorder="1" applyAlignment="1" applyProtection="1"/>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5" fillId="0" borderId="0" xfId="0" applyFont="1" applyAlignment="1"/>
    <xf numFmtId="0" fontId="5" fillId="2" borderId="0" xfId="0" applyFont="1" applyFill="1" applyAlignment="1"/>
    <xf numFmtId="0" fontId="9" fillId="4" borderId="1" xfId="0" applyFont="1" applyFill="1" applyBorder="1" applyAlignment="1">
      <alignment horizontal="left" vertical="top" wrapText="1"/>
    </xf>
    <xf numFmtId="0" fontId="4" fillId="0" borderId="4"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applyFont="1" applyFill="1" applyBorder="1" applyAlignment="1">
      <alignment horizontal="center"/>
    </xf>
    <xf numFmtId="15" fontId="2" fillId="0" borderId="0" xfId="0" applyNumberFormat="1" applyFont="1" applyFill="1" applyBorder="1" applyAlignment="1">
      <alignment horizontal="center"/>
    </xf>
    <xf numFmtId="0" fontId="4" fillId="2" borderId="1" xfId="0" applyFont="1" applyFill="1" applyBorder="1" applyAlignment="1">
      <alignment horizontal="center" vertical="top" wrapText="1"/>
    </xf>
    <xf numFmtId="0" fontId="5" fillId="3" borderId="1" xfId="0" applyFont="1" applyFill="1" applyBorder="1" applyAlignment="1" applyProtection="1">
      <alignment horizontal="center" wrapText="1"/>
      <protection locked="0"/>
    </xf>
    <xf numFmtId="0" fontId="4" fillId="0" borderId="1" xfId="0" applyFont="1" applyFill="1" applyBorder="1" applyAlignment="1">
      <alignment horizontal="center" vertical="top" wrapText="1"/>
    </xf>
    <xf numFmtId="0" fontId="5" fillId="2" borderId="1" xfId="0" applyFont="1" applyFill="1" applyBorder="1" applyAlignment="1">
      <alignment horizontal="center" wrapText="1"/>
    </xf>
    <xf numFmtId="0" fontId="9" fillId="4" borderId="1" xfId="0" applyFont="1" applyFill="1" applyBorder="1" applyAlignment="1">
      <alignment horizontal="center" wrapText="1"/>
    </xf>
    <xf numFmtId="0" fontId="4" fillId="0" borderId="1" xfId="0" applyFont="1" applyFill="1" applyBorder="1" applyAlignment="1">
      <alignment horizontal="center" wrapText="1"/>
    </xf>
    <xf numFmtId="0" fontId="4" fillId="0" borderId="1" xfId="0" applyFont="1" applyFill="1" applyBorder="1" applyAlignment="1">
      <alignment horizontal="right" vertical="top" wrapText="1"/>
    </xf>
    <xf numFmtId="0" fontId="5" fillId="0" borderId="5" xfId="0" applyFont="1" applyBorder="1"/>
    <xf numFmtId="164" fontId="5" fillId="5" borderId="5" xfId="0" applyNumberFormat="1" applyFont="1" applyFill="1" applyBorder="1" applyAlignment="1" applyProtection="1"/>
    <xf numFmtId="0" fontId="13" fillId="0" borderId="1" xfId="0" applyFont="1" applyFill="1" applyBorder="1" applyAlignment="1">
      <alignment horizontal="center"/>
    </xf>
    <xf numFmtId="0" fontId="13" fillId="0" borderId="1" xfId="0" applyFont="1" applyFill="1" applyBorder="1" applyAlignment="1">
      <alignment vertical="top" wrapText="1"/>
    </xf>
    <xf numFmtId="0" fontId="13" fillId="0" borderId="1" xfId="0" applyFont="1" applyFill="1" applyBorder="1" applyAlignment="1">
      <alignment horizontal="left" wrapText="1"/>
    </xf>
    <xf numFmtId="0" fontId="13" fillId="0" borderId="1" xfId="0" applyFont="1" applyFill="1" applyBorder="1" applyAlignment="1">
      <alignment horizontal="center" wrapText="1"/>
    </xf>
    <xf numFmtId="0" fontId="13" fillId="0" borderId="1" xfId="0" applyFont="1" applyFill="1" applyBorder="1" applyAlignment="1" applyProtection="1">
      <alignment horizontal="center"/>
      <protection locked="0"/>
    </xf>
    <xf numFmtId="0" fontId="13" fillId="0" borderId="1" xfId="0" applyFont="1" applyFill="1" applyBorder="1" applyAlignment="1" applyProtection="1">
      <alignment horizontal="center" wrapText="1"/>
      <protection locked="0"/>
    </xf>
    <xf numFmtId="0" fontId="13" fillId="0" borderId="1" xfId="0" applyFont="1" applyFill="1" applyBorder="1" applyAlignment="1" applyProtection="1">
      <alignment horizontal="left" wrapText="1"/>
      <protection locked="0"/>
    </xf>
    <xf numFmtId="0" fontId="5" fillId="0" borderId="3" xfId="0" applyFont="1" applyFill="1" applyBorder="1" applyAlignment="1">
      <alignment horizontal="center" wrapText="1"/>
    </xf>
    <xf numFmtId="0" fontId="4" fillId="0" borderId="3" xfId="0" applyFont="1" applyFill="1" applyBorder="1" applyAlignment="1">
      <alignment horizontal="center" wrapText="1"/>
    </xf>
    <xf numFmtId="0" fontId="4" fillId="0" borderId="6" xfId="0" applyFont="1" applyFill="1" applyBorder="1" applyAlignment="1" applyProtection="1">
      <alignment horizontal="center"/>
      <protection locked="0"/>
    </xf>
    <xf numFmtId="0" fontId="5" fillId="2" borderId="1" xfId="0" applyFont="1" applyFill="1" applyBorder="1" applyAlignment="1">
      <alignment horizontal="right" vertical="top" wrapText="1"/>
    </xf>
    <xf numFmtId="0" fontId="5" fillId="0" borderId="1" xfId="0" applyFont="1" applyFill="1" applyBorder="1" applyAlignment="1">
      <alignment horizontal="right" vertical="top" wrapText="1"/>
    </xf>
    <xf numFmtId="37" fontId="5" fillId="6" borderId="5" xfId="0" applyNumberFormat="1" applyFont="1" applyFill="1" applyBorder="1" applyAlignment="1" applyProtection="1"/>
    <xf numFmtId="164" fontId="5" fillId="6" borderId="2" xfId="0" applyNumberFormat="1" applyFont="1" applyFill="1" applyBorder="1" applyAlignment="1">
      <alignment wrapText="1"/>
    </xf>
    <xf numFmtId="37" fontId="5" fillId="0" borderId="2" xfId="0" applyNumberFormat="1" applyFont="1" applyFill="1" applyBorder="1" applyAlignment="1" applyProtection="1">
      <alignment horizontal="right" wrapText="1"/>
    </xf>
    <xf numFmtId="0" fontId="12"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2" fillId="8" borderId="0" xfId="0" applyFont="1" applyFill="1" applyAlignment="1"/>
    <xf numFmtId="0" fontId="2" fillId="8" borderId="0" xfId="0" applyFont="1" applyFill="1"/>
    <xf numFmtId="0" fontId="7" fillId="0" borderId="1" xfId="0" applyFont="1" applyFill="1" applyBorder="1" applyAlignment="1">
      <alignment horizontal="center" wrapText="1"/>
    </xf>
    <xf numFmtId="0" fontId="5" fillId="3" borderId="1" xfId="0" applyFont="1" applyFill="1" applyBorder="1" applyAlignment="1">
      <alignment horizontal="center" wrapText="1"/>
    </xf>
    <xf numFmtId="0" fontId="4" fillId="3" borderId="1" xfId="0" applyFont="1" applyFill="1" applyBorder="1" applyAlignment="1" applyProtection="1">
      <alignment horizontal="left" wrapText="1"/>
      <protection locked="0"/>
    </xf>
    <xf numFmtId="0" fontId="13" fillId="0" borderId="1" xfId="0" applyFont="1" applyFill="1" applyBorder="1" applyAlignment="1">
      <alignment wrapText="1"/>
    </xf>
    <xf numFmtId="0" fontId="2" fillId="8" borderId="0" xfId="0" applyFont="1" applyFill="1" applyBorder="1"/>
    <xf numFmtId="0" fontId="5" fillId="0" borderId="0" xfId="0" applyFont="1" applyBorder="1" applyAlignment="1">
      <alignment horizontal="center"/>
    </xf>
    <xf numFmtId="15" fontId="3" fillId="0" borderId="0" xfId="0" applyNumberFormat="1" applyFont="1" applyFill="1" applyBorder="1"/>
    <xf numFmtId="0" fontId="5" fillId="8" borderId="0" xfId="0" applyFont="1" applyFill="1" applyBorder="1"/>
    <xf numFmtId="0" fontId="5" fillId="8" borderId="0" xfId="0" applyFont="1" applyFill="1" applyBorder="1" applyAlignment="1"/>
    <xf numFmtId="0" fontId="5" fillId="8" borderId="0" xfId="0" applyFont="1" applyFill="1"/>
    <xf numFmtId="0" fontId="5" fillId="8" borderId="0" xfId="0" applyFont="1" applyFill="1" applyAlignment="1"/>
    <xf numFmtId="0" fontId="5" fillId="8" borderId="0" xfId="0" applyFont="1" applyFill="1" applyAlignment="1">
      <alignment horizontal="center" vertical="center" wrapText="1"/>
    </xf>
    <xf numFmtId="0" fontId="5" fillId="8" borderId="0" xfId="0" applyFont="1" applyFill="1" applyBorder="1" applyAlignment="1">
      <alignment wrapText="1"/>
    </xf>
    <xf numFmtId="0" fontId="8" fillId="8" borderId="0" xfId="0" applyFont="1" applyFill="1"/>
    <xf numFmtId="0" fontId="12" fillId="0" borderId="0" xfId="0" applyFont="1" applyBorder="1" applyAlignment="1" applyProtection="1">
      <alignment horizontal="center" vertical="center" wrapText="1"/>
      <protection locked="0"/>
    </xf>
    <xf numFmtId="0" fontId="2" fillId="8" borderId="0" xfId="0" applyFont="1" applyFill="1" applyBorder="1" applyAlignment="1"/>
    <xf numFmtId="0" fontId="5" fillId="8" borderId="0" xfId="0" applyFont="1" applyFill="1" applyBorder="1" applyAlignment="1">
      <alignment horizontal="center" vertical="center" wrapText="1"/>
    </xf>
    <xf numFmtId="0" fontId="5" fillId="8" borderId="0" xfId="0" applyFont="1" applyFill="1" applyBorder="1" applyAlignment="1" applyProtection="1">
      <protection locked="0"/>
    </xf>
    <xf numFmtId="0" fontId="5" fillId="8" borderId="0" xfId="0" applyFont="1" applyFill="1" applyBorder="1" applyAlignment="1">
      <alignment vertical="top" wrapText="1"/>
    </xf>
    <xf numFmtId="37" fontId="5" fillId="8" borderId="0" xfId="0" applyNumberFormat="1" applyFont="1" applyFill="1" applyBorder="1" applyAlignment="1" applyProtection="1"/>
    <xf numFmtId="37" fontId="5" fillId="8" borderId="0" xfId="0" applyNumberFormat="1" applyFont="1" applyFill="1" applyBorder="1" applyAlignment="1" applyProtection="1">
      <alignment horizontal="right" wrapText="1"/>
    </xf>
    <xf numFmtId="0" fontId="8" fillId="8" borderId="0" xfId="0" applyFont="1" applyFill="1" applyBorder="1"/>
    <xf numFmtId="37" fontId="4" fillId="3" borderId="7" xfId="0" applyNumberFormat="1" applyFont="1" applyFill="1" applyBorder="1" applyAlignment="1" applyProtection="1">
      <protection locked="0"/>
    </xf>
    <xf numFmtId="37" fontId="5" fillId="4" borderId="7" xfId="0" applyNumberFormat="1" applyFont="1" applyFill="1" applyBorder="1" applyAlignment="1" applyProtection="1"/>
    <xf numFmtId="164" fontId="5" fillId="5" borderId="8" xfId="0" applyNumberFormat="1" applyFont="1" applyFill="1" applyBorder="1" applyAlignment="1" applyProtection="1"/>
    <xf numFmtId="37" fontId="5" fillId="6" borderId="8" xfId="0" applyNumberFormat="1" applyFont="1" applyFill="1" applyBorder="1" applyAlignment="1" applyProtection="1"/>
    <xf numFmtId="164" fontId="5" fillId="6" borderId="8" xfId="0" applyNumberFormat="1" applyFont="1" applyFill="1" applyBorder="1" applyAlignment="1">
      <alignment wrapText="1"/>
    </xf>
    <xf numFmtId="164" fontId="5" fillId="6" borderId="9" xfId="0" applyNumberFormat="1" applyFont="1" applyFill="1" applyBorder="1" applyAlignment="1">
      <alignment wrapText="1"/>
    </xf>
    <xf numFmtId="0" fontId="4" fillId="8" borderId="0" xfId="0" applyFont="1" applyFill="1" applyBorder="1" applyAlignment="1" applyProtection="1">
      <alignment horizontal="center"/>
      <protection locked="0"/>
    </xf>
    <xf numFmtId="0" fontId="5" fillId="8" borderId="0" xfId="0" applyFont="1" applyFill="1" applyBorder="1" applyProtection="1"/>
    <xf numFmtId="0" fontId="14" fillId="9" borderId="1" xfId="0" applyFont="1" applyFill="1" applyBorder="1" applyAlignment="1">
      <alignment horizontal="center" vertical="top" wrapText="1"/>
    </xf>
    <xf numFmtId="37" fontId="5" fillId="7" borderId="7" xfId="0" applyNumberFormat="1" applyFont="1" applyFill="1" applyBorder="1" applyAlignment="1" applyProtection="1"/>
    <xf numFmtId="0" fontId="9" fillId="0" borderId="0" xfId="0" applyFont="1" applyFill="1" applyBorder="1" applyAlignment="1">
      <alignment horizontal="center"/>
    </xf>
    <xf numFmtId="0" fontId="4" fillId="0" borderId="10" xfId="0" applyFont="1" applyFill="1" applyBorder="1" applyAlignment="1">
      <alignment horizontal="center" vertical="center" wrapText="1"/>
    </xf>
    <xf numFmtId="164" fontId="5" fillId="3" borderId="11" xfId="0" applyNumberFormat="1" applyFont="1" applyFill="1" applyBorder="1" applyAlignment="1" applyProtection="1"/>
    <xf numFmtId="37" fontId="5" fillId="6" borderId="12" xfId="0" applyNumberFormat="1" applyFont="1" applyFill="1" applyBorder="1" applyAlignment="1" applyProtection="1"/>
    <xf numFmtId="37" fontId="5" fillId="4" borderId="13" xfId="0" applyNumberFormat="1" applyFont="1" applyFill="1" applyBorder="1" applyAlignment="1" applyProtection="1"/>
    <xf numFmtId="37" fontId="5" fillId="5" borderId="14" xfId="0" applyNumberFormat="1" applyFont="1" applyFill="1" applyBorder="1" applyAlignment="1" applyProtection="1"/>
    <xf numFmtId="37" fontId="5" fillId="5" borderId="15" xfId="0" applyNumberFormat="1" applyFont="1" applyFill="1" applyBorder="1" applyAlignment="1" applyProtection="1"/>
    <xf numFmtId="37" fontId="5" fillId="6" borderId="12" xfId="0" applyNumberFormat="1" applyFont="1" applyFill="1" applyBorder="1" applyAlignment="1" applyProtection="1">
      <alignment horizontal="right"/>
    </xf>
    <xf numFmtId="37" fontId="5" fillId="4" borderId="15" xfId="0" applyNumberFormat="1" applyFont="1" applyFill="1" applyBorder="1" applyAlignment="1" applyProtection="1">
      <alignment horizontal="center"/>
    </xf>
    <xf numFmtId="37" fontId="5" fillId="5" borderId="16" xfId="0" applyNumberFormat="1" applyFont="1" applyFill="1" applyBorder="1" applyAlignment="1" applyProtection="1">
      <alignment horizontal="right"/>
    </xf>
    <xf numFmtId="0" fontId="5" fillId="3" borderId="17" xfId="0" applyFont="1" applyFill="1" applyBorder="1" applyAlignment="1">
      <alignment vertical="top" wrapText="1"/>
    </xf>
    <xf numFmtId="0" fontId="6" fillId="0" borderId="0" xfId="0" applyFont="1" applyFill="1"/>
    <xf numFmtId="0" fontId="8" fillId="0" borderId="0" xfId="0" applyFont="1" applyFill="1"/>
    <xf numFmtId="0" fontId="5" fillId="0" borderId="0" xfId="0" applyFont="1" applyFill="1" applyAlignment="1">
      <alignment horizontal="center"/>
    </xf>
    <xf numFmtId="37" fontId="5" fillId="9" borderId="18" xfId="0" applyNumberFormat="1" applyFont="1" applyFill="1" applyBorder="1" applyAlignment="1" applyProtection="1"/>
    <xf numFmtId="0" fontId="5" fillId="4" borderId="1" xfId="0" applyFont="1" applyFill="1" applyBorder="1" applyAlignment="1">
      <alignment horizontal="center" wrapText="1"/>
    </xf>
    <xf numFmtId="0" fontId="4" fillId="3" borderId="1" xfId="0" applyFont="1" applyFill="1" applyBorder="1" applyAlignment="1">
      <alignment wrapText="1"/>
    </xf>
    <xf numFmtId="0" fontId="4" fillId="2" borderId="1" xfId="0" applyFont="1" applyFill="1" applyBorder="1" applyAlignment="1">
      <alignment horizontal="center" wrapText="1"/>
    </xf>
    <xf numFmtId="0" fontId="5" fillId="2" borderId="19" xfId="0" applyFont="1" applyFill="1" applyBorder="1" applyAlignment="1">
      <alignment horizontal="center" wrapText="1"/>
    </xf>
    <xf numFmtId="0" fontId="5" fillId="0" borderId="19" xfId="0" applyFont="1" applyFill="1" applyBorder="1" applyAlignment="1">
      <alignment horizontal="center" wrapText="1"/>
    </xf>
    <xf numFmtId="0" fontId="5" fillId="4" borderId="20" xfId="0" applyFont="1" applyFill="1" applyBorder="1" applyAlignment="1">
      <alignment horizontal="center" wrapText="1"/>
    </xf>
    <xf numFmtId="6" fontId="13" fillId="0" borderId="1" xfId="0" applyNumberFormat="1" applyFont="1" applyFill="1" applyBorder="1" applyAlignment="1">
      <alignment horizontal="center" wrapText="1"/>
    </xf>
    <xf numFmtId="0" fontId="13" fillId="0" borderId="21" xfId="0" applyFont="1" applyFill="1" applyBorder="1" applyAlignment="1">
      <alignment horizontal="center" wrapText="1"/>
    </xf>
    <xf numFmtId="0" fontId="14" fillId="9" borderId="1" xfId="0" applyFont="1" applyFill="1" applyBorder="1" applyAlignment="1">
      <alignment horizontal="center" wrapText="1"/>
    </xf>
    <xf numFmtId="0" fontId="13" fillId="9" borderId="1" xfId="0" applyFont="1" applyFill="1" applyBorder="1" applyAlignment="1">
      <alignment horizontal="center" wrapText="1"/>
    </xf>
    <xf numFmtId="3" fontId="13" fillId="9" borderId="1" xfId="0" applyNumberFormat="1" applyFont="1" applyFill="1" applyBorder="1" applyAlignment="1">
      <alignment horizontal="center" wrapText="1"/>
    </xf>
    <xf numFmtId="3" fontId="13" fillId="0" borderId="1" xfId="0" applyNumberFormat="1" applyFont="1" applyFill="1" applyBorder="1" applyAlignment="1">
      <alignment horizontal="center" wrapText="1"/>
    </xf>
    <xf numFmtId="3" fontId="5" fillId="2" borderId="19" xfId="0" applyNumberFormat="1" applyFont="1" applyFill="1" applyBorder="1" applyAlignment="1">
      <alignment horizontal="center" wrapText="1"/>
    </xf>
    <xf numFmtId="0" fontId="15" fillId="3" borderId="1" xfId="0" applyFont="1" applyFill="1" applyBorder="1" applyAlignment="1">
      <alignment horizontal="center" wrapText="1"/>
    </xf>
    <xf numFmtId="0" fontId="15" fillId="2" borderId="1" xfId="0" applyFont="1" applyFill="1" applyBorder="1" applyAlignment="1">
      <alignment horizontal="center" wrapText="1"/>
    </xf>
    <xf numFmtId="0" fontId="10" fillId="0" borderId="1" xfId="0" applyFont="1" applyFill="1" applyBorder="1" applyAlignment="1">
      <alignment horizontal="center" wrapText="1"/>
    </xf>
    <xf numFmtId="0" fontId="16" fillId="0" borderId="1" xfId="0" applyFont="1" applyFill="1" applyBorder="1" applyAlignment="1">
      <alignment wrapText="1"/>
    </xf>
    <xf numFmtId="0" fontId="17" fillId="3" borderId="22" xfId="0" applyFont="1" applyFill="1" applyBorder="1" applyAlignment="1" applyProtection="1">
      <alignment horizontal="center" wrapText="1"/>
      <protection locked="0"/>
    </xf>
    <xf numFmtId="164" fontId="16" fillId="0" borderId="0" xfId="0" applyNumberFormat="1" applyFont="1" applyBorder="1" applyAlignment="1" applyProtection="1"/>
    <xf numFmtId="164" fontId="16" fillId="0" borderId="0" xfId="0" applyNumberFormat="1" applyFont="1" applyBorder="1" applyProtection="1"/>
    <xf numFmtId="0" fontId="16" fillId="0" borderId="0" xfId="0" applyFont="1" applyBorder="1"/>
    <xf numFmtId="37" fontId="16" fillId="0" borderId="0" xfId="0" applyNumberFormat="1" applyFont="1" applyBorder="1" applyAlignment="1" applyProtection="1"/>
    <xf numFmtId="37" fontId="16" fillId="0" borderId="0" xfId="0" applyNumberFormat="1" applyFont="1" applyFill="1" applyBorder="1" applyAlignment="1" applyProtection="1"/>
    <xf numFmtId="164" fontId="16" fillId="0" borderId="0" xfId="0" applyNumberFormat="1" applyFont="1" applyFill="1" applyBorder="1" applyAlignment="1" applyProtection="1"/>
    <xf numFmtId="0" fontId="16" fillId="0" borderId="0" xfId="0" applyFont="1" applyFill="1" applyBorder="1" applyAlignment="1"/>
    <xf numFmtId="0" fontId="16" fillId="0" borderId="0" xfId="0" applyFont="1" applyBorder="1" applyProtection="1"/>
    <xf numFmtId="37" fontId="16" fillId="0" borderId="0" xfId="0" applyNumberFormat="1" applyFont="1" applyFill="1" applyBorder="1" applyAlignment="1" applyProtection="1">
      <alignment horizontal="right" wrapText="1"/>
    </xf>
    <xf numFmtId="0" fontId="16" fillId="0" borderId="0" xfId="0" applyFont="1" applyFill="1" applyBorder="1"/>
    <xf numFmtId="0" fontId="16" fillId="0" borderId="0" xfId="0" applyFont="1" applyFill="1" applyBorder="1" applyProtection="1"/>
    <xf numFmtId="0" fontId="14" fillId="9" borderId="19" xfId="0" applyFont="1" applyFill="1" applyBorder="1" applyAlignment="1">
      <alignment horizontal="center" vertical="top" wrapText="1"/>
    </xf>
    <xf numFmtId="37" fontId="5" fillId="10" borderId="7" xfId="0" applyNumberFormat="1" applyFont="1" applyFill="1" applyBorder="1" applyAlignment="1" applyProtection="1"/>
    <xf numFmtId="37" fontId="5" fillId="10" borderId="16" xfId="0" applyNumberFormat="1" applyFont="1" applyFill="1" applyBorder="1" applyAlignment="1" applyProtection="1"/>
    <xf numFmtId="37" fontId="5" fillId="10" borderId="23" xfId="0" applyNumberFormat="1" applyFont="1" applyFill="1" applyBorder="1" applyAlignment="1" applyProtection="1"/>
    <xf numFmtId="37" fontId="5" fillId="10" borderId="15" xfId="0" applyNumberFormat="1" applyFont="1" applyFill="1" applyBorder="1" applyAlignment="1" applyProtection="1">
      <alignment horizontal="right"/>
    </xf>
    <xf numFmtId="164" fontId="5" fillId="10" borderId="7" xfId="0" applyNumberFormat="1" applyFont="1" applyFill="1" applyBorder="1" applyAlignment="1" applyProtection="1"/>
    <xf numFmtId="37" fontId="5" fillId="10" borderId="17" xfId="0" applyNumberFormat="1" applyFont="1" applyFill="1" applyBorder="1" applyAlignment="1" applyProtection="1"/>
    <xf numFmtId="37" fontId="5" fillId="10" borderId="24" xfId="0" applyNumberFormat="1" applyFont="1" applyFill="1" applyBorder="1" applyAlignment="1" applyProtection="1"/>
    <xf numFmtId="37" fontId="4" fillId="3" borderId="25" xfId="0" applyNumberFormat="1" applyFont="1" applyFill="1" applyBorder="1" applyAlignment="1" applyProtection="1">
      <protection locked="0"/>
    </xf>
    <xf numFmtId="164" fontId="16" fillId="0" borderId="25" xfId="0" applyNumberFormat="1" applyFont="1" applyBorder="1" applyAlignment="1" applyProtection="1"/>
    <xf numFmtId="164" fontId="5" fillId="5" borderId="26" xfId="0" applyNumberFormat="1" applyFont="1" applyFill="1" applyBorder="1" applyAlignment="1" applyProtection="1"/>
    <xf numFmtId="37" fontId="5" fillId="6" borderId="27" xfId="0" applyNumberFormat="1" applyFont="1" applyFill="1" applyBorder="1" applyAlignment="1" applyProtection="1"/>
    <xf numFmtId="37" fontId="5" fillId="4" borderId="25" xfId="0" applyNumberFormat="1" applyFont="1" applyFill="1" applyBorder="1" applyAlignment="1" applyProtection="1"/>
    <xf numFmtId="37" fontId="16" fillId="0" borderId="25" xfId="0" applyNumberFormat="1" applyFont="1" applyBorder="1" applyAlignment="1" applyProtection="1"/>
    <xf numFmtId="164" fontId="5" fillId="0" borderId="25" xfId="0" applyNumberFormat="1" applyFont="1" applyFill="1" applyBorder="1" applyAlignment="1" applyProtection="1"/>
    <xf numFmtId="37" fontId="16" fillId="0" borderId="25" xfId="0" applyNumberFormat="1" applyFont="1" applyFill="1" applyBorder="1" applyAlignment="1" applyProtection="1"/>
    <xf numFmtId="0" fontId="14" fillId="9" borderId="22" xfId="0" applyFont="1" applyFill="1" applyBorder="1" applyAlignment="1">
      <alignment horizontal="center" vertical="top" wrapText="1"/>
    </xf>
    <xf numFmtId="164" fontId="16" fillId="0" borderId="25" xfId="0" applyNumberFormat="1" applyFont="1" applyFill="1" applyBorder="1" applyAlignment="1" applyProtection="1"/>
    <xf numFmtId="0" fontId="14" fillId="9" borderId="28" xfId="0" applyFont="1" applyFill="1" applyBorder="1" applyAlignment="1">
      <alignment horizontal="center" vertical="top" wrapText="1"/>
    </xf>
    <xf numFmtId="37" fontId="16" fillId="0" borderId="25" xfId="0" applyNumberFormat="1" applyFont="1" applyBorder="1" applyAlignment="1" applyProtection="1">
      <protection locked="0"/>
    </xf>
    <xf numFmtId="164" fontId="5" fillId="6" borderId="27" xfId="0" applyNumberFormat="1" applyFont="1" applyFill="1" applyBorder="1" applyAlignment="1">
      <alignment wrapText="1"/>
    </xf>
    <xf numFmtId="0" fontId="15" fillId="0" borderId="29" xfId="0"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15"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6" fillId="0" borderId="1" xfId="0" applyFont="1" applyBorder="1" applyAlignment="1" applyProtection="1">
      <alignment horizontal="right"/>
      <protection locked="0"/>
    </xf>
    <xf numFmtId="0" fontId="2" fillId="0" borderId="1" xfId="0" applyFont="1" applyBorder="1" applyProtection="1">
      <protection locked="0"/>
    </xf>
    <xf numFmtId="37" fontId="5" fillId="0" borderId="0" xfId="0" applyNumberFormat="1" applyFont="1" applyFill="1" applyAlignment="1"/>
    <xf numFmtId="0" fontId="18" fillId="0" borderId="0" xfId="0" applyFont="1" applyFill="1" applyBorder="1" applyAlignment="1" applyProtection="1">
      <alignment horizontal="center"/>
      <protection locked="0"/>
    </xf>
    <xf numFmtId="0" fontId="19" fillId="8" borderId="0" xfId="0" applyFont="1" applyFill="1"/>
    <xf numFmtId="0" fontId="20" fillId="0" borderId="0" xfId="0" applyFont="1" applyFill="1"/>
    <xf numFmtId="0" fontId="5" fillId="11" borderId="1" xfId="0" applyFont="1" applyFill="1" applyBorder="1" applyAlignment="1">
      <alignment horizontal="center" wrapText="1"/>
    </xf>
    <xf numFmtId="0" fontId="5" fillId="11" borderId="23" xfId="0" applyFont="1" applyFill="1" applyBorder="1" applyAlignment="1" applyProtection="1">
      <protection locked="0"/>
    </xf>
    <xf numFmtId="0" fontId="4" fillId="11" borderId="0" xfId="0" applyFont="1" applyFill="1" applyBorder="1" applyAlignment="1" applyProtection="1">
      <alignment horizontal="center"/>
      <protection locked="0"/>
    </xf>
    <xf numFmtId="0" fontId="5" fillId="11" borderId="25" xfId="0" applyFont="1" applyFill="1" applyBorder="1" applyAlignment="1" applyProtection="1">
      <protection locked="0"/>
    </xf>
    <xf numFmtId="0" fontId="5" fillId="11" borderId="0" xfId="0" applyFont="1" applyFill="1" applyBorder="1" applyProtection="1">
      <protection locked="0"/>
    </xf>
    <xf numFmtId="0" fontId="5" fillId="11" borderId="0" xfId="0" applyFont="1" applyFill="1" applyBorder="1" applyAlignment="1" applyProtection="1">
      <protection locked="0"/>
    </xf>
    <xf numFmtId="0" fontId="5" fillId="11" borderId="0" xfId="0" applyFont="1" applyFill="1" applyBorder="1"/>
    <xf numFmtId="0" fontId="5" fillId="11" borderId="7" xfId="0" applyFont="1" applyFill="1" applyBorder="1" applyAlignment="1" applyProtection="1">
      <protection locked="0"/>
    </xf>
    <xf numFmtId="0" fontId="3" fillId="11" borderId="1" xfId="0" applyFont="1" applyFill="1" applyBorder="1" applyAlignment="1">
      <alignment horizontal="left" vertical="top" wrapText="1"/>
    </xf>
    <xf numFmtId="0" fontId="4" fillId="11" borderId="1" xfId="0" applyFont="1" applyFill="1" applyBorder="1" applyAlignment="1">
      <alignment horizontal="center" wrapText="1"/>
    </xf>
    <xf numFmtId="37" fontId="5" fillId="5" borderId="32" xfId="0" applyNumberFormat="1" applyFont="1" applyFill="1" applyBorder="1" applyAlignment="1" applyProtection="1"/>
    <xf numFmtId="37" fontId="5" fillId="5" borderId="33" xfId="0" applyNumberFormat="1" applyFont="1" applyFill="1" applyBorder="1" applyAlignment="1" applyProtection="1"/>
    <xf numFmtId="0" fontId="9" fillId="4" borderId="16" xfId="0" applyFont="1" applyFill="1" applyBorder="1" applyAlignment="1">
      <alignment horizontal="right" vertical="top" wrapText="1"/>
    </xf>
    <xf numFmtId="0" fontId="9" fillId="0" borderId="0" xfId="0" applyFont="1" applyFill="1" applyBorder="1" applyAlignment="1" applyProtection="1">
      <alignment horizontal="center" wrapText="1"/>
      <protection locked="0"/>
    </xf>
    <xf numFmtId="0" fontId="9" fillId="4" borderId="22" xfId="0" applyFont="1" applyFill="1" applyBorder="1" applyAlignment="1">
      <alignment horizontal="center" vertical="top" wrapText="1"/>
    </xf>
    <xf numFmtId="0" fontId="9" fillId="4" borderId="1" xfId="0" applyFont="1" applyFill="1" applyBorder="1" applyAlignment="1">
      <alignment horizontal="center" vertical="top" wrapText="1"/>
    </xf>
    <xf numFmtId="0" fontId="9" fillId="4" borderId="16" xfId="0" applyFont="1" applyFill="1" applyBorder="1" applyAlignment="1">
      <alignment horizontal="center" vertical="top" wrapText="1"/>
    </xf>
    <xf numFmtId="0" fontId="5" fillId="3" borderId="22" xfId="0" applyFont="1" applyFill="1" applyBorder="1" applyAlignment="1" applyProtection="1">
      <alignment horizontal="center" wrapText="1"/>
      <protection locked="0"/>
    </xf>
    <xf numFmtId="164" fontId="5" fillId="3" borderId="25" xfId="0" applyNumberFormat="1" applyFont="1" applyFill="1" applyBorder="1" applyAlignment="1" applyProtection="1"/>
    <xf numFmtId="164" fontId="5" fillId="3" borderId="0" xfId="0" applyNumberFormat="1" applyFont="1" applyFill="1" applyBorder="1" applyAlignment="1" applyProtection="1"/>
    <xf numFmtId="164" fontId="5" fillId="3" borderId="7" xfId="0" applyNumberFormat="1" applyFont="1" applyFill="1" applyBorder="1" applyAlignment="1" applyProtection="1"/>
    <xf numFmtId="0" fontId="2" fillId="8" borderId="0" xfId="0" applyFont="1" applyFill="1" applyBorder="1" applyAlignment="1" applyProtection="1">
      <protection locked="0"/>
    </xf>
    <xf numFmtId="0" fontId="2" fillId="4" borderId="1" xfId="0" applyFont="1" applyFill="1" applyBorder="1" applyAlignment="1">
      <alignment horizontal="center" wrapText="1"/>
    </xf>
    <xf numFmtId="0" fontId="2" fillId="4" borderId="11" xfId="0" applyFont="1" applyFill="1" applyBorder="1" applyAlignment="1" applyProtection="1">
      <protection locked="0"/>
    </xf>
    <xf numFmtId="0" fontId="19" fillId="8" borderId="0" xfId="0" applyFont="1" applyFill="1" applyBorder="1"/>
    <xf numFmtId="0" fontId="19" fillId="3" borderId="22" xfId="0" applyFont="1" applyFill="1" applyBorder="1" applyAlignment="1" applyProtection="1">
      <alignment horizontal="center" wrapText="1"/>
      <protection locked="0"/>
    </xf>
    <xf numFmtId="0" fontId="18" fillId="3" borderId="1" xfId="0" applyFont="1" applyFill="1" applyBorder="1" applyAlignment="1">
      <alignment wrapText="1"/>
    </xf>
    <xf numFmtId="0" fontId="19" fillId="3" borderId="1" xfId="0" applyFont="1" applyFill="1" applyBorder="1" applyAlignment="1" applyProtection="1">
      <alignment horizontal="center" wrapText="1"/>
      <protection locked="0"/>
    </xf>
    <xf numFmtId="164" fontId="19" fillId="3" borderId="11" xfId="0" applyNumberFormat="1" applyFont="1" applyFill="1" applyBorder="1" applyAlignment="1" applyProtection="1"/>
    <xf numFmtId="164" fontId="19" fillId="3" borderId="25" xfId="0" applyNumberFormat="1" applyFont="1" applyFill="1" applyBorder="1" applyAlignment="1" applyProtection="1"/>
    <xf numFmtId="164" fontId="19" fillId="3" borderId="0" xfId="0" applyNumberFormat="1" applyFont="1" applyFill="1" applyBorder="1" applyAlignment="1" applyProtection="1"/>
    <xf numFmtId="164" fontId="19" fillId="3" borderId="7" xfId="0" applyNumberFormat="1" applyFont="1" applyFill="1" applyBorder="1" applyAlignment="1" applyProtection="1"/>
    <xf numFmtId="0" fontId="5" fillId="3" borderId="11" xfId="0" applyFont="1" applyFill="1" applyBorder="1" applyAlignment="1">
      <alignment vertical="top" wrapText="1"/>
    </xf>
    <xf numFmtId="0" fontId="7" fillId="4" borderId="1" xfId="0" applyFont="1" applyFill="1" applyBorder="1" applyAlignment="1">
      <alignment horizontal="center" wrapText="1"/>
    </xf>
    <xf numFmtId="0" fontId="5" fillId="4" borderId="17" xfId="0" applyFont="1" applyFill="1" applyBorder="1" applyAlignment="1" applyProtection="1">
      <protection locked="0"/>
    </xf>
    <xf numFmtId="0" fontId="5" fillId="4" borderId="34" xfId="0" applyFont="1" applyFill="1" applyBorder="1" applyAlignment="1" applyProtection="1">
      <protection locked="0"/>
    </xf>
    <xf numFmtId="37" fontId="5" fillId="5" borderId="12" xfId="0" applyNumberFormat="1" applyFont="1" applyFill="1" applyBorder="1" applyAlignment="1" applyProtection="1"/>
    <xf numFmtId="37" fontId="5" fillId="5" borderId="2" xfId="0" applyNumberFormat="1" applyFont="1" applyFill="1" applyBorder="1" applyAlignment="1" applyProtection="1"/>
    <xf numFmtId="37" fontId="5" fillId="5" borderId="9" xfId="0" applyNumberFormat="1" applyFont="1" applyFill="1" applyBorder="1" applyAlignment="1" applyProtection="1"/>
    <xf numFmtId="37" fontId="5" fillId="5" borderId="27" xfId="0" applyNumberFormat="1" applyFont="1" applyFill="1" applyBorder="1" applyAlignment="1" applyProtection="1"/>
    <xf numFmtId="0" fontId="16" fillId="0" borderId="1" xfId="0" applyFont="1" applyFill="1" applyBorder="1" applyAlignment="1" applyProtection="1">
      <alignment horizontal="center"/>
      <protection locked="0"/>
    </xf>
    <xf numFmtId="0" fontId="16" fillId="0" borderId="1" xfId="0" applyFont="1" applyFill="1" applyBorder="1" applyAlignment="1">
      <alignment horizontal="center" wrapText="1"/>
    </xf>
    <xf numFmtId="0" fontId="16" fillId="0" borderId="1" xfId="0" applyFont="1" applyFill="1" applyBorder="1" applyAlignment="1">
      <alignment horizontal="center"/>
    </xf>
    <xf numFmtId="0" fontId="13" fillId="0" borderId="1" xfId="0" applyFont="1" applyFill="1" applyBorder="1" applyAlignment="1">
      <alignment horizontal="left" vertical="top" wrapText="1"/>
    </xf>
    <xf numFmtId="37" fontId="5" fillId="5" borderId="35" xfId="0" applyNumberFormat="1" applyFont="1" applyFill="1" applyBorder="1" applyAlignment="1" applyProtection="1"/>
    <xf numFmtId="0" fontId="4" fillId="3" borderId="16" xfId="0" applyFont="1" applyFill="1" applyBorder="1" applyAlignment="1">
      <alignment wrapText="1"/>
    </xf>
    <xf numFmtId="0" fontId="21" fillId="0" borderId="0" xfId="0" applyFont="1" applyFill="1" applyBorder="1" applyAlignment="1" applyProtection="1">
      <alignment horizontal="center"/>
      <protection locked="0"/>
    </xf>
    <xf numFmtId="0" fontId="16" fillId="0" borderId="1" xfId="0" applyFont="1" applyFill="1" applyBorder="1" applyAlignment="1" applyProtection="1">
      <alignment horizontal="center" wrapText="1"/>
      <protection locked="0"/>
    </xf>
    <xf numFmtId="0" fontId="4" fillId="8" borderId="1" xfId="0" applyFont="1" applyFill="1" applyBorder="1" applyAlignment="1">
      <alignment horizontal="center"/>
    </xf>
    <xf numFmtId="0" fontId="21" fillId="0" borderId="22" xfId="0" applyFont="1" applyBorder="1" applyAlignment="1">
      <alignment horizontal="center" vertical="center" wrapText="1"/>
    </xf>
    <xf numFmtId="0" fontId="7" fillId="4" borderId="22" xfId="0" applyFont="1" applyFill="1" applyBorder="1" applyAlignment="1">
      <alignment horizontal="center" wrapText="1"/>
    </xf>
    <xf numFmtId="0" fontId="7" fillId="4" borderId="1" xfId="0" applyFont="1" applyFill="1" applyBorder="1" applyAlignment="1">
      <alignment horizontal="left" vertical="top" wrapText="1"/>
    </xf>
    <xf numFmtId="0" fontId="7" fillId="4" borderId="22" xfId="0" applyFont="1" applyFill="1" applyBorder="1" applyAlignment="1">
      <alignment horizontal="center" vertical="top" wrapText="1"/>
    </xf>
    <xf numFmtId="0" fontId="7" fillId="4" borderId="1" xfId="0" applyFont="1" applyFill="1" applyBorder="1" applyAlignment="1">
      <alignment horizontal="center" vertical="top" wrapText="1"/>
    </xf>
    <xf numFmtId="0" fontId="7" fillId="4" borderId="24" xfId="0" applyFont="1" applyFill="1" applyBorder="1" applyAlignment="1">
      <alignment horizontal="center" vertical="top" wrapText="1"/>
    </xf>
    <xf numFmtId="37" fontId="4" fillId="6" borderId="36" xfId="0" applyNumberFormat="1" applyFont="1" applyFill="1" applyBorder="1" applyAlignment="1" applyProtection="1"/>
    <xf numFmtId="37" fontId="4" fillId="6" borderId="37" xfId="0" applyNumberFormat="1" applyFont="1" applyFill="1" applyBorder="1" applyAlignment="1" applyProtection="1"/>
    <xf numFmtId="37" fontId="4" fillId="0" borderId="0" xfId="0" applyNumberFormat="1" applyFont="1" applyBorder="1" applyProtection="1">
      <protection locked="0"/>
    </xf>
    <xf numFmtId="37" fontId="4" fillId="6" borderId="38" xfId="0" applyNumberFormat="1" applyFont="1" applyFill="1" applyBorder="1" applyAlignment="1" applyProtection="1"/>
    <xf numFmtId="37" fontId="4" fillId="6" borderId="39" xfId="0" applyNumberFormat="1" applyFont="1" applyFill="1" applyBorder="1" applyAlignment="1" applyProtection="1"/>
    <xf numFmtId="0" fontId="21" fillId="0" borderId="22" xfId="0" applyFont="1" applyFill="1" applyBorder="1" applyAlignment="1">
      <alignment horizontal="center" vertical="center" wrapText="1"/>
    </xf>
    <xf numFmtId="0" fontId="5" fillId="0" borderId="1" xfId="0" applyFont="1" applyFill="1" applyBorder="1"/>
    <xf numFmtId="37" fontId="4" fillId="12" borderId="9" xfId="0" applyNumberFormat="1" applyFont="1" applyFill="1" applyBorder="1" applyAlignment="1" applyProtection="1"/>
    <xf numFmtId="37" fontId="4" fillId="0" borderId="25" xfId="0" applyNumberFormat="1" applyFont="1" applyFill="1" applyBorder="1" applyAlignment="1" applyProtection="1"/>
    <xf numFmtId="0" fontId="4" fillId="0" borderId="0" xfId="0" applyFont="1" applyFill="1" applyBorder="1"/>
    <xf numFmtId="37" fontId="4" fillId="0" borderId="0" xfId="0" applyNumberFormat="1" applyFont="1" applyFill="1" applyBorder="1" applyAlignment="1" applyProtection="1"/>
    <xf numFmtId="0" fontId="21" fillId="8" borderId="22" xfId="0" applyFont="1" applyFill="1" applyBorder="1" applyAlignment="1">
      <alignment horizontal="center" vertical="center" wrapText="1"/>
    </xf>
    <xf numFmtId="164" fontId="5" fillId="0" borderId="25" xfId="0" applyNumberFormat="1" applyFont="1" applyFill="1" applyBorder="1" applyAlignment="1">
      <alignment wrapText="1"/>
    </xf>
    <xf numFmtId="164" fontId="5" fillId="0" borderId="0" xfId="0" applyNumberFormat="1" applyFont="1" applyFill="1" applyBorder="1" applyAlignment="1">
      <alignment wrapText="1"/>
    </xf>
    <xf numFmtId="164" fontId="5" fillId="0" borderId="7" xfId="0" applyNumberFormat="1" applyFont="1" applyFill="1" applyBorder="1" applyAlignment="1">
      <alignment wrapText="1"/>
    </xf>
    <xf numFmtId="37" fontId="4" fillId="0" borderId="7" xfId="0" applyNumberFormat="1" applyFont="1" applyFill="1" applyBorder="1" applyAlignment="1" applyProtection="1"/>
    <xf numFmtId="37" fontId="5" fillId="0" borderId="15" xfId="0" applyNumberFormat="1" applyFont="1" applyFill="1" applyBorder="1" applyAlignment="1" applyProtection="1"/>
    <xf numFmtId="0" fontId="5" fillId="4" borderId="16" xfId="0" applyFont="1" applyFill="1" applyBorder="1" applyAlignment="1">
      <alignment horizontal="center" wrapText="1"/>
    </xf>
    <xf numFmtId="0" fontId="5" fillId="8" borderId="0" xfId="0" applyFont="1" applyFill="1" applyBorder="1" applyAlignment="1">
      <alignment vertical="center" wrapText="1"/>
    </xf>
    <xf numFmtId="0" fontId="5" fillId="0" borderId="0" xfId="0" applyFont="1" applyFill="1" applyAlignment="1">
      <alignment vertical="center" wrapText="1"/>
    </xf>
    <xf numFmtId="0" fontId="4" fillId="8" borderId="40" xfId="0" applyFont="1" applyFill="1" applyBorder="1"/>
    <xf numFmtId="37" fontId="4" fillId="8" borderId="41" xfId="0" applyNumberFormat="1" applyFont="1" applyFill="1" applyBorder="1" applyAlignment="1" applyProtection="1"/>
    <xf numFmtId="0" fontId="5" fillId="8" borderId="0" xfId="0" applyFont="1" applyFill="1" applyAlignment="1">
      <alignment vertical="center" wrapText="1"/>
    </xf>
    <xf numFmtId="0" fontId="4" fillId="0" borderId="1" xfId="0" applyFont="1" applyBorder="1" applyAlignment="1">
      <alignment horizontal="center"/>
    </xf>
    <xf numFmtId="37" fontId="4" fillId="6" borderId="42" xfId="0" applyNumberFormat="1" applyFont="1" applyFill="1" applyBorder="1" applyAlignment="1" applyProtection="1"/>
    <xf numFmtId="37" fontId="5" fillId="0" borderId="25" xfId="0" applyNumberFormat="1" applyFont="1" applyFill="1" applyBorder="1" applyAlignment="1" applyProtection="1"/>
    <xf numFmtId="0" fontId="21" fillId="0" borderId="29" xfId="0" applyFont="1" applyBorder="1" applyAlignment="1">
      <alignment horizontal="center" vertical="center" wrapText="1"/>
    </xf>
    <xf numFmtId="0" fontId="5" fillId="2" borderId="4" xfId="0" applyFont="1" applyFill="1" applyBorder="1"/>
    <xf numFmtId="0" fontId="5" fillId="2" borderId="4" xfId="0" applyFont="1" applyFill="1" applyBorder="1" applyAlignment="1">
      <alignment horizontal="center"/>
    </xf>
    <xf numFmtId="0" fontId="5" fillId="2" borderId="10" xfId="0" applyFont="1" applyFill="1" applyBorder="1" applyAlignment="1"/>
    <xf numFmtId="0" fontId="5" fillId="0" borderId="43" xfId="0" applyFont="1" applyFill="1" applyBorder="1" applyAlignment="1"/>
    <xf numFmtId="0" fontId="5" fillId="0" borderId="4" xfId="0" applyFont="1" applyFill="1" applyBorder="1"/>
    <xf numFmtId="0" fontId="5" fillId="0" borderId="4" xfId="0" applyFont="1" applyFill="1" applyBorder="1" applyAlignment="1"/>
    <xf numFmtId="0" fontId="5" fillId="0" borderId="10" xfId="0" applyFont="1" applyFill="1" applyBorder="1" applyAlignment="1"/>
    <xf numFmtId="3" fontId="13" fillId="0" borderId="19" xfId="0" applyNumberFormat="1" applyFont="1" applyFill="1" applyBorder="1" applyAlignment="1">
      <alignment horizontal="center" wrapText="1"/>
    </xf>
    <xf numFmtId="0" fontId="5" fillId="0" borderId="0" xfId="0" applyNumberFormat="1" applyFont="1" applyFill="1" applyBorder="1" applyAlignment="1">
      <alignment horizontal="center" wrapText="1"/>
    </xf>
    <xf numFmtId="0" fontId="2" fillId="0" borderId="0" xfId="0" applyNumberFormat="1" applyFont="1" applyFill="1" applyBorder="1" applyAlignment="1">
      <alignment horizontal="center" wrapText="1"/>
    </xf>
    <xf numFmtId="0" fontId="5" fillId="0" borderId="3" xfId="0" applyNumberFormat="1" applyFont="1" applyFill="1" applyBorder="1" applyAlignment="1">
      <alignment horizontal="center" wrapText="1"/>
    </xf>
    <xf numFmtId="0" fontId="3" fillId="4" borderId="1" xfId="0" applyNumberFormat="1" applyFont="1" applyFill="1" applyBorder="1" applyAlignment="1">
      <alignment horizontal="center" vertical="top" wrapText="1"/>
    </xf>
    <xf numFmtId="0" fontId="3" fillId="11" borderId="1" xfId="0" applyNumberFormat="1" applyFont="1" applyFill="1" applyBorder="1" applyAlignment="1">
      <alignment horizontal="center" vertical="top" wrapText="1"/>
    </xf>
    <xf numFmtId="0" fontId="5" fillId="0" borderId="1" xfId="0" applyNumberFormat="1" applyFont="1" applyBorder="1" applyAlignment="1" applyProtection="1">
      <alignment horizontal="center" wrapText="1"/>
      <protection locked="0"/>
    </xf>
    <xf numFmtId="0" fontId="5" fillId="2" borderId="1" xfId="0" applyNumberFormat="1" applyFont="1" applyFill="1" applyBorder="1" applyAlignment="1">
      <alignment horizontal="center" wrapText="1"/>
    </xf>
    <xf numFmtId="0" fontId="7" fillId="0" borderId="1" xfId="0" applyNumberFormat="1" applyFont="1" applyFill="1" applyBorder="1" applyAlignment="1">
      <alignment horizontal="center" wrapText="1"/>
    </xf>
    <xf numFmtId="0" fontId="5" fillId="0" borderId="1" xfId="0" applyNumberFormat="1" applyFont="1" applyBorder="1" applyAlignment="1" applyProtection="1">
      <alignment horizontal="center"/>
      <protection locked="0"/>
    </xf>
    <xf numFmtId="0" fontId="5" fillId="8" borderId="1" xfId="0" applyNumberFormat="1" applyFont="1" applyFill="1" applyBorder="1" applyAlignment="1" applyProtection="1">
      <alignment horizontal="center" wrapText="1"/>
      <protection locked="0"/>
    </xf>
    <xf numFmtId="0" fontId="4" fillId="3" borderId="1" xfId="0" applyNumberFormat="1" applyFont="1" applyFill="1" applyBorder="1" applyAlignment="1" applyProtection="1">
      <alignment horizontal="center" wrapText="1"/>
      <protection locked="0"/>
    </xf>
    <xf numFmtId="0" fontId="7" fillId="0" borderId="1" xfId="0" applyNumberFormat="1" applyFont="1" applyFill="1" applyBorder="1" applyAlignment="1">
      <alignment horizontal="center"/>
    </xf>
    <xf numFmtId="0" fontId="4" fillId="3" borderId="1" xfId="0" applyNumberFormat="1" applyFont="1" applyFill="1" applyBorder="1" applyAlignment="1">
      <alignment horizontal="center" vertical="top" wrapText="1"/>
    </xf>
    <xf numFmtId="0" fontId="5" fillId="0" borderId="1" xfId="0" applyNumberFormat="1" applyFont="1" applyFill="1" applyBorder="1" applyAlignment="1">
      <alignment horizontal="center" wrapText="1"/>
    </xf>
    <xf numFmtId="0" fontId="7" fillId="0" borderId="1" xfId="0" applyNumberFormat="1" applyFont="1" applyFill="1" applyBorder="1" applyAlignment="1">
      <alignment horizontal="left" vertical="top" wrapText="1"/>
    </xf>
    <xf numFmtId="0" fontId="4" fillId="4" borderId="1" xfId="0" applyNumberFormat="1" applyFont="1" applyFill="1" applyBorder="1" applyAlignment="1">
      <alignment horizontal="center" vertical="top" wrapText="1"/>
    </xf>
    <xf numFmtId="0" fontId="5" fillId="0" borderId="1" xfId="0" applyNumberFormat="1" applyFont="1" applyFill="1" applyBorder="1"/>
    <xf numFmtId="0" fontId="5" fillId="8" borderId="1" xfId="0" applyNumberFormat="1" applyFont="1" applyFill="1" applyBorder="1"/>
    <xf numFmtId="0" fontId="5" fillId="2" borderId="44" xfId="0" applyNumberFormat="1" applyFont="1" applyFill="1" applyBorder="1" applyAlignment="1">
      <alignment horizontal="center" wrapText="1"/>
    </xf>
    <xf numFmtId="0" fontId="8" fillId="0" borderId="0" xfId="0" applyNumberFormat="1" applyFont="1" applyFill="1" applyAlignment="1">
      <alignment vertical="center" wrapText="1"/>
    </xf>
    <xf numFmtId="0" fontId="5" fillId="0" borderId="0" xfId="0" applyNumberFormat="1" applyFont="1" applyFill="1" applyBorder="1"/>
    <xf numFmtId="0" fontId="5" fillId="0" borderId="0" xfId="0" applyNumberFormat="1" applyFont="1" applyFill="1"/>
    <xf numFmtId="0" fontId="5" fillId="0" borderId="0" xfId="0" applyNumberFormat="1" applyFont="1"/>
    <xf numFmtId="0" fontId="5" fillId="2" borderId="0" xfId="0" applyNumberFormat="1" applyFont="1" applyFill="1" applyAlignment="1">
      <alignment horizontal="center" wrapText="1"/>
    </xf>
    <xf numFmtId="37" fontId="5" fillId="10" borderId="24" xfId="0" applyNumberFormat="1" applyFont="1" applyFill="1" applyBorder="1" applyAlignment="1" applyProtection="1">
      <alignment wrapText="1"/>
    </xf>
    <xf numFmtId="37" fontId="5" fillId="10" borderId="16" xfId="0" applyNumberFormat="1" applyFont="1" applyFill="1" applyBorder="1" applyAlignment="1" applyProtection="1">
      <alignment wrapText="1"/>
    </xf>
    <xf numFmtId="37" fontId="5" fillId="10" borderId="23" xfId="0" applyNumberFormat="1" applyFont="1" applyFill="1" applyBorder="1" applyAlignment="1" applyProtection="1">
      <alignment wrapText="1"/>
    </xf>
    <xf numFmtId="37" fontId="5" fillId="10" borderId="17" xfId="0" applyNumberFormat="1" applyFont="1" applyFill="1" applyBorder="1" applyAlignment="1" applyProtection="1">
      <alignment wrapText="1"/>
    </xf>
    <xf numFmtId="0" fontId="22" fillId="8" borderId="1" xfId="0" applyNumberFormat="1" applyFont="1" applyFill="1" applyBorder="1" applyAlignment="1" applyProtection="1">
      <alignment horizontal="center" wrapText="1"/>
      <protection locked="0"/>
    </xf>
    <xf numFmtId="0" fontId="23" fillId="8" borderId="1" xfId="0" applyFont="1" applyFill="1" applyBorder="1" applyAlignment="1" applyProtection="1">
      <alignment wrapText="1"/>
      <protection locked="0"/>
    </xf>
    <xf numFmtId="0" fontId="22" fillId="0" borderId="1" xfId="0" applyNumberFormat="1" applyFont="1" applyBorder="1" applyAlignment="1" applyProtection="1">
      <alignment horizontal="center" wrapText="1"/>
      <protection locked="0"/>
    </xf>
    <xf numFmtId="0" fontId="24" fillId="0" borderId="1" xfId="0" applyFont="1" applyFill="1" applyBorder="1" applyAlignment="1">
      <alignment horizontal="left" vertical="top" wrapText="1" indent="3"/>
    </xf>
    <xf numFmtId="0" fontId="24" fillId="0" borderId="1" xfId="0" applyFont="1" applyFill="1" applyBorder="1" applyAlignment="1" applyProtection="1">
      <alignment horizontal="left" wrapText="1" indent="3"/>
      <protection locked="0"/>
    </xf>
    <xf numFmtId="0" fontId="24" fillId="0" borderId="1" xfId="0" applyFont="1" applyFill="1" applyBorder="1" applyAlignment="1">
      <alignment horizontal="left" vertical="top" wrapText="1"/>
    </xf>
    <xf numFmtId="0" fontId="22" fillId="8" borderId="1" xfId="0" applyFont="1" applyFill="1" applyBorder="1" applyAlignment="1" applyProtection="1">
      <alignment horizontal="center" wrapText="1"/>
      <protection locked="0"/>
    </xf>
    <xf numFmtId="0" fontId="23" fillId="8" borderId="1" xfId="0" applyFont="1" applyFill="1" applyBorder="1" applyAlignment="1">
      <alignment horizontal="left" vertical="top" wrapText="1"/>
    </xf>
    <xf numFmtId="0" fontId="22" fillId="8" borderId="1" xfId="0" applyNumberFormat="1" applyFont="1" applyFill="1" applyBorder="1" applyAlignment="1">
      <alignment horizontal="center" wrapText="1"/>
    </xf>
    <xf numFmtId="0" fontId="23" fillId="8" borderId="1" xfId="0" applyFont="1" applyFill="1" applyBorder="1" applyAlignment="1">
      <alignment horizontal="left" wrapText="1"/>
    </xf>
    <xf numFmtId="0" fontId="24" fillId="8" borderId="1" xfId="0" applyFont="1" applyFill="1" applyBorder="1" applyAlignment="1" applyProtection="1">
      <alignment horizontal="left" wrapText="1" indent="3"/>
      <protection locked="0"/>
    </xf>
    <xf numFmtId="0" fontId="25" fillId="0" borderId="1" xfId="0" applyNumberFormat="1" applyFont="1" applyFill="1" applyBorder="1" applyAlignment="1">
      <alignment horizontal="center" wrapText="1"/>
    </xf>
    <xf numFmtId="0" fontId="24" fillId="0" borderId="1" xfId="0" applyFont="1" applyFill="1" applyBorder="1" applyAlignment="1">
      <alignment horizontal="left" wrapText="1" indent="3"/>
    </xf>
    <xf numFmtId="0" fontId="24" fillId="8" borderId="1" xfId="0" applyFont="1" applyFill="1" applyBorder="1" applyAlignment="1" applyProtection="1">
      <alignment horizontal="left" wrapText="1"/>
      <protection locked="0"/>
    </xf>
    <xf numFmtId="0" fontId="24" fillId="0" borderId="1" xfId="0" applyFont="1" applyFill="1" applyBorder="1" applyAlignment="1">
      <alignment vertical="top" wrapText="1"/>
    </xf>
    <xf numFmtId="0" fontId="24" fillId="0" borderId="1" xfId="0" applyFont="1" applyFill="1" applyBorder="1" applyAlignment="1" applyProtection="1">
      <alignment wrapText="1"/>
      <protection locked="0"/>
    </xf>
    <xf numFmtId="0" fontId="23" fillId="8" borderId="1" xfId="0" applyFont="1" applyFill="1" applyBorder="1" applyAlignment="1" applyProtection="1">
      <alignment horizontal="left" wrapText="1"/>
      <protection locked="0"/>
    </xf>
    <xf numFmtId="0" fontId="24" fillId="0" borderId="1" xfId="0" applyFont="1" applyFill="1" applyBorder="1" applyAlignment="1">
      <alignment horizontal="left" wrapText="1"/>
    </xf>
    <xf numFmtId="0" fontId="22" fillId="8" borderId="1" xfId="0" applyNumberFormat="1" applyFont="1" applyFill="1" applyBorder="1" applyAlignment="1">
      <alignment horizontal="center"/>
    </xf>
    <xf numFmtId="0" fontId="23" fillId="8" borderId="1" xfId="0" applyFont="1" applyFill="1" applyBorder="1" applyAlignment="1">
      <alignment wrapText="1"/>
    </xf>
    <xf numFmtId="0" fontId="25" fillId="0" borderId="1" xfId="0" applyNumberFormat="1" applyFont="1" applyFill="1" applyBorder="1" applyAlignment="1">
      <alignment horizontal="center"/>
    </xf>
    <xf numFmtId="0" fontId="22" fillId="0" borderId="1" xfId="0" applyNumberFormat="1" applyFont="1" applyBorder="1" applyAlignment="1" applyProtection="1">
      <alignment horizontal="center"/>
      <protection locked="0"/>
    </xf>
    <xf numFmtId="0" fontId="24" fillId="0" borderId="1" xfId="0" applyFont="1" applyFill="1" applyBorder="1" applyAlignment="1">
      <alignment wrapText="1"/>
    </xf>
    <xf numFmtId="0" fontId="22" fillId="8" borderId="1" xfId="0" applyNumberFormat="1" applyFont="1" applyFill="1" applyBorder="1" applyAlignment="1" applyProtection="1">
      <alignment horizontal="center"/>
      <protection locked="0"/>
    </xf>
    <xf numFmtId="0" fontId="24" fillId="0" borderId="1" xfId="0" applyFont="1" applyFill="1" applyBorder="1" applyAlignment="1" applyProtection="1">
      <alignment horizontal="left" wrapText="1"/>
      <protection locked="0"/>
    </xf>
    <xf numFmtId="0" fontId="24" fillId="8" borderId="1" xfId="0" applyFont="1" applyFill="1" applyBorder="1" applyAlignment="1">
      <alignment horizontal="left" vertical="top" wrapText="1"/>
    </xf>
    <xf numFmtId="0" fontId="24" fillId="0" borderId="1" xfId="0" applyFont="1" applyFill="1" applyBorder="1" applyAlignment="1">
      <alignment horizontal="center" wrapText="1"/>
    </xf>
    <xf numFmtId="0" fontId="3" fillId="0" borderId="0" xfId="0" applyFont="1" applyFill="1" applyBorder="1"/>
    <xf numFmtId="0" fontId="4" fillId="0" borderId="0" xfId="0" applyFont="1" applyAlignment="1">
      <alignment horizontal="center" vertical="center" wrapText="1"/>
    </xf>
    <xf numFmtId="0" fontId="4" fillId="0" borderId="0" xfId="0" applyFont="1" applyAlignment="1" applyProtection="1">
      <alignment horizontal="center" vertical="center" wrapText="1"/>
      <protection locked="0"/>
    </xf>
    <xf numFmtId="0" fontId="4" fillId="0" borderId="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4" fillId="11"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8" borderId="22"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17" fillId="0" borderId="22" xfId="0" applyFont="1" applyBorder="1"/>
    <xf numFmtId="0" fontId="21" fillId="4" borderId="2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4" fillId="0" borderId="0" xfId="0" applyFont="1" applyFill="1" applyAlignment="1">
      <alignment horizontal="center" vertical="center" wrapText="1"/>
    </xf>
    <xf numFmtId="0" fontId="13" fillId="8" borderId="1" xfId="0" applyFont="1" applyFill="1" applyBorder="1" applyAlignment="1" applyProtection="1">
      <alignment horizontal="center" wrapText="1"/>
      <protection locked="0"/>
    </xf>
    <xf numFmtId="0" fontId="13" fillId="8" borderId="1" xfId="0" applyFont="1" applyFill="1" applyBorder="1" applyAlignment="1">
      <alignment horizontal="center" wrapText="1"/>
    </xf>
    <xf numFmtId="0" fontId="13" fillId="8" borderId="1" xfId="0" applyFont="1" applyFill="1" applyBorder="1" applyAlignment="1" applyProtection="1">
      <alignment horizontal="left" wrapText="1" indent="3"/>
      <protection locked="0"/>
    </xf>
    <xf numFmtId="37" fontId="5" fillId="6" borderId="46" xfId="0" applyNumberFormat="1" applyFont="1" applyFill="1" applyBorder="1" applyAlignment="1" applyProtection="1"/>
    <xf numFmtId="37" fontId="5" fillId="0" borderId="47" xfId="0" applyNumberFormat="1" applyFont="1" applyBorder="1" applyAlignment="1" applyProtection="1"/>
    <xf numFmtId="37" fontId="5" fillId="5" borderId="48" xfId="0" applyNumberFormat="1" applyFont="1" applyFill="1" applyBorder="1" applyAlignment="1" applyProtection="1"/>
    <xf numFmtId="0" fontId="16" fillId="0" borderId="49" xfId="0" applyFont="1" applyBorder="1"/>
    <xf numFmtId="0" fontId="15" fillId="0" borderId="28"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15" fillId="0" borderId="19" xfId="0" applyFont="1" applyFill="1" applyBorder="1" applyAlignment="1">
      <alignment horizontal="center" vertical="center" wrapText="1"/>
    </xf>
    <xf numFmtId="0" fontId="5" fillId="0" borderId="0" xfId="0" applyFont="1" applyFill="1" applyBorder="1" applyAlignment="1">
      <alignment horizontal="center" vertical="center" wrapText="1"/>
    </xf>
    <xf numFmtId="37" fontId="5" fillId="3" borderId="18" xfId="0" applyNumberFormat="1" applyFont="1" applyFill="1" applyBorder="1" applyAlignment="1" applyProtection="1"/>
    <xf numFmtId="37" fontId="5" fillId="0" borderId="1" xfId="0" applyNumberFormat="1" applyFont="1" applyFill="1" applyBorder="1" applyAlignment="1" applyProtection="1"/>
    <xf numFmtId="0" fontId="7" fillId="0" borderId="3" xfId="0" applyFont="1" applyFill="1" applyBorder="1" applyAlignment="1">
      <alignment horizontal="center" vertical="top" wrapText="1"/>
    </xf>
    <xf numFmtId="0" fontId="3" fillId="0" borderId="0" xfId="0" applyFont="1" applyFill="1" applyBorder="1" applyAlignment="1" applyProtection="1">
      <alignment horizontal="center"/>
      <protection locked="0"/>
    </xf>
    <xf numFmtId="0" fontId="5" fillId="0" borderId="4" xfId="0" applyFont="1" applyFill="1" applyBorder="1" applyAlignment="1">
      <alignment horizontal="center" vertical="center" wrapText="1"/>
    </xf>
    <xf numFmtId="0" fontId="16" fillId="0" borderId="1" xfId="0" applyFont="1" applyFill="1" applyBorder="1" applyAlignment="1">
      <alignment horizontal="left" wrapText="1"/>
    </xf>
    <xf numFmtId="0" fontId="28" fillId="0" borderId="0" xfId="0" applyFont="1" applyFill="1" applyBorder="1" applyAlignment="1" applyProtection="1">
      <alignment horizontal="left"/>
      <protection locked="0"/>
    </xf>
    <xf numFmtId="0" fontId="21" fillId="0" borderId="0" xfId="0" applyFont="1" applyBorder="1" applyAlignment="1">
      <alignment horizontal="center" vertical="center" wrapText="1"/>
    </xf>
    <xf numFmtId="0" fontId="5" fillId="2" borderId="0" xfId="0" applyNumberFormat="1" applyFont="1" applyFill="1" applyBorder="1" applyAlignment="1">
      <alignment horizontal="center" wrapText="1"/>
    </xf>
    <xf numFmtId="0" fontId="5" fillId="2" borderId="0" xfId="0" applyFont="1" applyFill="1" applyBorder="1"/>
    <xf numFmtId="0" fontId="5" fillId="2" borderId="0" xfId="0" applyFont="1" applyFill="1" applyBorder="1" applyAlignment="1">
      <alignment horizontal="center"/>
    </xf>
    <xf numFmtId="0" fontId="5" fillId="2" borderId="0" xfId="0" applyFont="1" applyFill="1" applyBorder="1" applyAlignment="1"/>
    <xf numFmtId="0" fontId="11"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7" fillId="0" borderId="3"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27" fillId="0" borderId="0" xfId="0" applyFont="1" applyFill="1" applyAlignment="1">
      <alignment horizontal="left" vertical="center" wrapText="1"/>
    </xf>
    <xf numFmtId="0" fontId="5" fillId="0" borderId="4" xfId="0" applyFont="1" applyFill="1" applyBorder="1" applyAlignment="1">
      <alignment horizontal="center" vertical="center" wrapText="1"/>
    </xf>
    <xf numFmtId="0" fontId="28" fillId="0" borderId="0" xfId="0" applyFont="1" applyFill="1" applyBorder="1" applyAlignment="1">
      <alignment horizontal="center" wrapText="1"/>
    </xf>
    <xf numFmtId="0" fontId="4" fillId="0" borderId="40" xfId="0" applyFont="1" applyBorder="1" applyAlignment="1"/>
    <xf numFmtId="0" fontId="4" fillId="0" borderId="50" xfId="0" applyFont="1" applyBorder="1" applyAlignment="1"/>
    <xf numFmtId="0" fontId="3" fillId="0" borderId="38" xfId="0" applyFont="1" applyFill="1" applyBorder="1" applyAlignment="1">
      <alignment horizontal="center" wrapText="1"/>
    </xf>
    <xf numFmtId="0" fontId="3" fillId="0" borderId="39" xfId="0" applyFont="1" applyFill="1" applyBorder="1" applyAlignment="1">
      <alignment horizontal="center" wrapText="1"/>
    </xf>
    <xf numFmtId="0" fontId="7" fillId="0" borderId="3" xfId="0" applyFont="1" applyFill="1" applyBorder="1" applyAlignment="1">
      <alignment horizontal="center" vertical="top" wrapText="1"/>
    </xf>
    <xf numFmtId="0" fontId="4" fillId="0" borderId="40" xfId="0" applyFont="1" applyFill="1" applyBorder="1" applyAlignment="1">
      <alignment horizontal="left" vertical="top" wrapText="1"/>
    </xf>
    <xf numFmtId="0" fontId="4" fillId="0" borderId="50" xfId="0" applyFont="1" applyFill="1" applyBorder="1" applyAlignment="1">
      <alignment horizontal="left" vertical="top" wrapText="1"/>
    </xf>
    <xf numFmtId="0" fontId="3" fillId="0" borderId="37"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7" fillId="0" borderId="45" xfId="0" applyFont="1" applyFill="1" applyBorder="1" applyAlignment="1" applyProtection="1">
      <alignment horizontal="center" vertical="center"/>
      <protection locked="0"/>
    </xf>
    <xf numFmtId="0" fontId="18" fillId="0" borderId="0" xfId="0" applyFont="1" applyFill="1" applyBorder="1" applyAlignment="1">
      <alignment horizontal="left" vertical="center" wrapText="1"/>
    </xf>
    <xf numFmtId="0" fontId="4" fillId="0" borderId="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110069</xdr:colOff>
      <xdr:row>1</xdr:row>
      <xdr:rowOff>56939</xdr:rowOff>
    </xdr:from>
    <xdr:to>
      <xdr:col>13</xdr:col>
      <xdr:colOff>295305</xdr:colOff>
      <xdr:row>73</xdr:row>
      <xdr:rowOff>41915</xdr:rowOff>
    </xdr:to>
    <xdr:sp macro="" textlink="">
      <xdr:nvSpPr>
        <xdr:cNvPr id="2" name="TextBox 1">
          <a:extLst>
            <a:ext uri="{FF2B5EF4-FFF2-40B4-BE49-F238E27FC236}">
              <a16:creationId xmlns:a16="http://schemas.microsoft.com/office/drawing/2014/main" id="{BB1A841A-1E0E-44B7-BBD5-311968547CA8}"/>
            </a:ext>
          </a:extLst>
        </xdr:cNvPr>
        <xdr:cNvSpPr txBox="1"/>
      </xdr:nvSpPr>
      <xdr:spPr>
        <a:xfrm>
          <a:off x="110069" y="247439"/>
          <a:ext cx="12748711" cy="13700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1" u="sng">
              <a:solidFill>
                <a:schemeClr val="dk1"/>
              </a:solidFill>
              <a:effectLst/>
              <a:latin typeface="+mn-lt"/>
              <a:ea typeface="+mn-ea"/>
              <a:cs typeface="+mn-cs"/>
            </a:rPr>
            <a:t>BUDGET PREPARATION INSTRUCTIONS: </a:t>
          </a:r>
        </a:p>
        <a:p>
          <a:endParaRPr lang="en-GB" sz="1400">
            <a:solidFill>
              <a:schemeClr val="dk1"/>
            </a:solidFill>
            <a:effectLst/>
            <a:latin typeface="+mn-lt"/>
            <a:ea typeface="+mn-ea"/>
            <a:cs typeface="+mn-cs"/>
          </a:endParaRPr>
        </a:p>
        <a:p>
          <a:r>
            <a:rPr lang="en-US" sz="1200" b="1" i="1">
              <a:solidFill>
                <a:schemeClr val="dk1"/>
              </a:solidFill>
              <a:effectLst/>
              <a:latin typeface="+mn-lt"/>
              <a:ea typeface="+mn-ea"/>
              <a:cs typeface="+mn-cs"/>
            </a:rPr>
            <a:t>General Budget instructions:</a:t>
          </a:r>
          <a:endParaRPr lang="en-GB" sz="1200">
            <a:solidFill>
              <a:schemeClr val="dk1"/>
            </a:solidFill>
            <a:effectLst/>
            <a:latin typeface="+mn-lt"/>
            <a:ea typeface="+mn-ea"/>
            <a:cs typeface="+mn-cs"/>
          </a:endParaRPr>
        </a:p>
        <a:p>
          <a:pPr lvl="0"/>
          <a:r>
            <a:rPr lang="fr-FR" sz="1200" b="1" i="1">
              <a:solidFill>
                <a:schemeClr val="dk1"/>
              </a:solidFill>
              <a:effectLst/>
              <a:latin typeface="+mn-lt"/>
              <a:ea typeface="+mn-ea"/>
              <a:cs typeface="+mn-cs"/>
              <a:sym typeface="Wingdings" panose="05000000000000000000" pitchFamily="2" charset="2"/>
            </a:rPr>
            <a:t></a:t>
          </a:r>
          <a:r>
            <a:rPr lang="fr-FR" sz="1200" b="1" i="1" baseline="0">
              <a:solidFill>
                <a:schemeClr val="dk1"/>
              </a:solidFill>
              <a:effectLst/>
              <a:latin typeface="+mn-lt"/>
              <a:ea typeface="+mn-ea"/>
              <a:cs typeface="+mn-cs"/>
            </a:rPr>
            <a:t> </a:t>
          </a:r>
          <a:r>
            <a:rPr lang="en-US" sz="1200" b="1" i="1">
              <a:solidFill>
                <a:schemeClr val="dk1"/>
              </a:solidFill>
              <a:effectLst/>
              <a:latin typeface="+mn-lt"/>
              <a:ea typeface="+mn-ea"/>
              <a:cs typeface="+mn-cs"/>
            </a:rPr>
            <a:t>UNDEF funds projects, not CSO organizational support costs, and expects the bulk of the grant to be used for direct project delivery.</a:t>
          </a:r>
          <a:endParaRPr lang="en-GB" sz="1200">
            <a:solidFill>
              <a:schemeClr val="dk1"/>
            </a:solidFill>
            <a:effectLst/>
            <a:latin typeface="+mn-lt"/>
            <a:ea typeface="+mn-ea"/>
            <a:cs typeface="+mn-cs"/>
          </a:endParaRPr>
        </a:p>
        <a:p>
          <a:pPr lvl="0"/>
          <a:r>
            <a:rPr lang="fr-FR" sz="1200" b="1" i="1">
              <a:solidFill>
                <a:schemeClr val="dk1"/>
              </a:solidFill>
              <a:effectLst/>
              <a:latin typeface="+mn-lt"/>
              <a:ea typeface="+mn-ea"/>
              <a:cs typeface="+mn-cs"/>
              <a:sym typeface="Wingdings" panose="05000000000000000000" pitchFamily="2" charset="2"/>
            </a:rPr>
            <a:t></a:t>
          </a:r>
          <a:r>
            <a:rPr lang="fr-FR" sz="1200" b="1" i="1" baseline="0">
              <a:solidFill>
                <a:schemeClr val="dk1"/>
              </a:solidFill>
              <a:effectLst/>
              <a:latin typeface="+mn-lt"/>
              <a:ea typeface="+mn-ea"/>
              <a:cs typeface="+mn-cs"/>
            </a:rPr>
            <a:t> </a:t>
          </a:r>
          <a:r>
            <a:rPr lang="en-US" sz="1200" i="1">
              <a:solidFill>
                <a:schemeClr val="dk1"/>
              </a:solidFill>
              <a:effectLst/>
              <a:latin typeface="+mn-lt"/>
              <a:ea typeface="+mn-ea"/>
              <a:cs typeface="+mn-cs"/>
            </a:rPr>
            <a:t>The total grant award should be </a:t>
          </a:r>
          <a:r>
            <a:rPr lang="en-US" sz="1200" b="1" i="1">
              <a:solidFill>
                <a:schemeClr val="dk1"/>
              </a:solidFill>
              <a:effectLst/>
              <a:latin typeface="+mn-lt"/>
              <a:ea typeface="+mn-ea"/>
              <a:cs typeface="+mn-cs"/>
            </a:rPr>
            <a:t>exactly</a:t>
          </a:r>
          <a:r>
            <a:rPr lang="en-US" sz="1200" i="1">
              <a:solidFill>
                <a:schemeClr val="dk1"/>
              </a:solidFill>
              <a:effectLst/>
              <a:latin typeface="+mn-lt"/>
              <a:ea typeface="+mn-ea"/>
              <a:cs typeface="+mn-cs"/>
            </a:rPr>
            <a:t> as specified by UNDEF in their initial notification to the Implementing Agency. (note that M&amp;E costs are 10% of the total project costs, and </a:t>
          </a:r>
          <a:r>
            <a:rPr lang="en-US" sz="1200" b="1" i="1">
              <a:solidFill>
                <a:schemeClr val="dk1"/>
              </a:solidFill>
              <a:effectLst/>
              <a:latin typeface="+mn-lt"/>
              <a:ea typeface="+mn-ea"/>
              <a:cs typeface="+mn-cs"/>
            </a:rPr>
            <a:t>not</a:t>
          </a:r>
          <a:r>
            <a:rPr lang="en-US" sz="1200" i="1">
              <a:solidFill>
                <a:schemeClr val="dk1"/>
              </a:solidFill>
              <a:effectLst/>
              <a:latin typeface="+mn-lt"/>
              <a:ea typeface="+mn-ea"/>
              <a:cs typeface="+mn-cs"/>
            </a:rPr>
            <a:t> 10% of the total grant award) </a:t>
          </a:r>
          <a:endParaRPr lang="en-GB" sz="1200">
            <a:solidFill>
              <a:schemeClr val="dk1"/>
            </a:solidFill>
            <a:effectLst/>
            <a:latin typeface="+mn-lt"/>
            <a:ea typeface="+mn-ea"/>
            <a:cs typeface="+mn-cs"/>
          </a:endParaRPr>
        </a:p>
        <a:p>
          <a:pPr lvl="0"/>
          <a:r>
            <a:rPr lang="fr-FR" sz="1200" b="1" i="1">
              <a:solidFill>
                <a:schemeClr val="dk1"/>
              </a:solidFill>
              <a:effectLst/>
              <a:latin typeface="+mn-lt"/>
              <a:ea typeface="+mn-ea"/>
              <a:cs typeface="+mn-cs"/>
              <a:sym typeface="Wingdings" panose="05000000000000000000" pitchFamily="2" charset="2"/>
            </a:rPr>
            <a:t></a:t>
          </a:r>
          <a:r>
            <a:rPr lang="fr-FR" sz="1200" b="1" i="1" baseline="0">
              <a:solidFill>
                <a:schemeClr val="dk1"/>
              </a:solidFill>
              <a:effectLst/>
              <a:latin typeface="+mn-lt"/>
              <a:ea typeface="+mn-ea"/>
              <a:cs typeface="+mn-cs"/>
            </a:rPr>
            <a:t> </a:t>
          </a:r>
          <a:r>
            <a:rPr lang="en-US" sz="1200" i="1">
              <a:solidFill>
                <a:schemeClr val="dk1"/>
              </a:solidFill>
              <a:effectLst/>
              <a:latin typeface="+mn-lt"/>
              <a:ea typeface="+mn-ea"/>
              <a:cs typeface="+mn-cs"/>
            </a:rPr>
            <a:t>Please note that UNDEF prefers the use of local expertize/resources over international, when they are available.</a:t>
          </a:r>
          <a:endParaRPr lang="en-GB" sz="1200">
            <a:solidFill>
              <a:schemeClr val="dk1"/>
            </a:solidFill>
            <a:effectLst/>
            <a:latin typeface="+mn-lt"/>
            <a:ea typeface="+mn-ea"/>
            <a:cs typeface="+mn-cs"/>
          </a:endParaRPr>
        </a:p>
        <a:p>
          <a:pPr lvl="0"/>
          <a:r>
            <a:rPr lang="fr-FR" sz="1200" b="1" i="1">
              <a:solidFill>
                <a:schemeClr val="dk1"/>
              </a:solidFill>
              <a:effectLst/>
              <a:latin typeface="+mn-lt"/>
              <a:ea typeface="+mn-ea"/>
              <a:cs typeface="+mn-cs"/>
              <a:sym typeface="Wingdings" panose="05000000000000000000" pitchFamily="2" charset="2"/>
            </a:rPr>
            <a:t></a:t>
          </a:r>
          <a:r>
            <a:rPr lang="fr-FR" sz="1200" b="1" i="1" baseline="0">
              <a:solidFill>
                <a:schemeClr val="dk1"/>
              </a:solidFill>
              <a:effectLst/>
              <a:latin typeface="+mn-lt"/>
              <a:ea typeface="+mn-ea"/>
              <a:cs typeface="+mn-cs"/>
            </a:rPr>
            <a:t> </a:t>
          </a:r>
          <a:r>
            <a:rPr lang="en-US" sz="1200" b="1" i="1">
              <a:solidFill>
                <a:schemeClr val="dk1"/>
              </a:solidFill>
              <a:effectLst/>
              <a:latin typeface="+mn-lt"/>
              <a:ea typeface="+mn-ea"/>
              <a:cs typeface="+mn-cs"/>
            </a:rPr>
            <a:t>DO NOT MODIFY the Excel budget template, budget line headings, or formulas </a:t>
          </a:r>
          <a:r>
            <a:rPr lang="en-US" sz="1200" i="1">
              <a:solidFill>
                <a:schemeClr val="dk1"/>
              </a:solidFill>
              <a:effectLst/>
              <a:latin typeface="+mn-lt"/>
              <a:ea typeface="+mn-ea"/>
              <a:cs typeface="+mn-cs"/>
            </a:rPr>
            <a:t>in any way. UNDEF cannot accept budgets in incorrect/modified </a:t>
          </a:r>
          <a:r>
            <a:rPr lang="en-US" sz="1200" i="1">
              <a:solidFill>
                <a:sysClr val="windowText" lastClr="000000"/>
              </a:solidFill>
              <a:effectLst/>
              <a:latin typeface="+mn-lt"/>
              <a:ea typeface="+mn-ea"/>
              <a:cs typeface="+mn-cs"/>
            </a:rPr>
            <a:t>templates. </a:t>
          </a:r>
          <a:r>
            <a:rPr lang="en-GB" sz="1200" b="1" i="1">
              <a:solidFill>
                <a:sysClr val="windowText" lastClr="000000"/>
              </a:solidFill>
              <a:effectLst/>
              <a:latin typeface="+mn-lt"/>
              <a:ea typeface="+mn-ea"/>
              <a:cs typeface="+mn-cs"/>
            </a:rPr>
            <a:t>Please note green, pink and yellow cells are formulas and should not be altered. </a:t>
          </a:r>
          <a:endParaRPr lang="en-GB" sz="1200" i="1">
            <a:solidFill>
              <a:sysClr val="windowText" lastClr="000000"/>
            </a:solidFill>
            <a:effectLst/>
            <a:latin typeface="+mn-lt"/>
            <a:ea typeface="+mn-ea"/>
            <a:cs typeface="+mn-cs"/>
          </a:endParaRPr>
        </a:p>
        <a:p>
          <a:pPr lvl="0"/>
          <a:r>
            <a:rPr lang="fr-FR" sz="1200" b="1" i="1">
              <a:solidFill>
                <a:sysClr val="windowText" lastClr="000000"/>
              </a:solidFill>
              <a:effectLst/>
              <a:latin typeface="+mn-lt"/>
              <a:ea typeface="+mn-ea"/>
              <a:cs typeface="+mn-cs"/>
              <a:sym typeface="Wingdings" panose="05000000000000000000" pitchFamily="2" charset="2"/>
            </a:rPr>
            <a:t></a:t>
          </a:r>
          <a:r>
            <a:rPr lang="fr-FR" sz="1200" b="1" i="1" baseline="0">
              <a:solidFill>
                <a:sysClr val="windowText" lastClr="000000"/>
              </a:solidFill>
              <a:effectLst/>
              <a:latin typeface="+mn-lt"/>
              <a:ea typeface="+mn-ea"/>
              <a:cs typeface="+mn-cs"/>
            </a:rPr>
            <a:t> </a:t>
          </a:r>
          <a:r>
            <a:rPr lang="en-US" sz="1200" b="1" i="1">
              <a:solidFill>
                <a:sysClr val="windowText" lastClr="000000"/>
              </a:solidFill>
              <a:effectLst/>
              <a:latin typeface="+mn-lt"/>
              <a:ea typeface="+mn-ea"/>
              <a:cs typeface="+mn-cs"/>
            </a:rPr>
            <a:t>Units and quantities have to be clearly specified for each and every budget line</a:t>
          </a:r>
          <a:r>
            <a:rPr lang="en-US" sz="1200" i="1">
              <a:solidFill>
                <a:sysClr val="windowText" lastClr="000000"/>
              </a:solidFill>
              <a:effectLst/>
              <a:latin typeface="+mn-lt"/>
              <a:ea typeface="+mn-ea"/>
              <a:cs typeface="+mn-cs"/>
            </a:rPr>
            <a:t>, as in this Excel template example. Use column D to provide more details when required.</a:t>
          </a:r>
          <a:endParaRPr lang="en-GB" sz="1200" i="1">
            <a:solidFill>
              <a:sysClr val="windowText" lastClr="000000"/>
            </a:solidFill>
            <a:effectLst/>
            <a:latin typeface="+mn-lt"/>
            <a:ea typeface="+mn-ea"/>
            <a:cs typeface="+mn-cs"/>
          </a:endParaRPr>
        </a:p>
        <a:p>
          <a:pPr lvl="0"/>
          <a:r>
            <a:rPr lang="fr-FR" sz="1200" b="1" i="1">
              <a:solidFill>
                <a:sysClr val="windowText" lastClr="000000"/>
              </a:solidFill>
              <a:effectLst/>
              <a:latin typeface="+mn-lt"/>
              <a:ea typeface="+mn-ea"/>
              <a:cs typeface="+mn-cs"/>
              <a:sym typeface="Wingdings" panose="05000000000000000000" pitchFamily="2" charset="2"/>
            </a:rPr>
            <a:t></a:t>
          </a:r>
          <a:r>
            <a:rPr lang="fr-FR" sz="1200" b="1" i="1" baseline="0">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The project budget should be </a:t>
          </a:r>
          <a:r>
            <a:rPr lang="en-US" sz="1200" b="1" i="1">
              <a:solidFill>
                <a:sysClr val="windowText" lastClr="000000"/>
              </a:solidFill>
              <a:effectLst/>
              <a:latin typeface="+mn-lt"/>
              <a:ea typeface="+mn-ea"/>
              <a:cs typeface="+mn-cs"/>
            </a:rPr>
            <a:t>coherent with activities/outputs mentioned in section</a:t>
          </a:r>
          <a:r>
            <a:rPr lang="en-US" sz="1200" b="1" i="1" baseline="0">
              <a:solidFill>
                <a:sysClr val="windowText" lastClr="000000"/>
              </a:solidFill>
              <a:effectLst/>
              <a:latin typeface="+mn-lt"/>
              <a:ea typeface="+mn-ea"/>
              <a:cs typeface="+mn-cs"/>
            </a:rPr>
            <a:t> 4 </a:t>
          </a:r>
          <a:r>
            <a:rPr lang="en-US" sz="1200" b="1" i="1">
              <a:solidFill>
                <a:sysClr val="windowText" lastClr="000000"/>
              </a:solidFill>
              <a:effectLst/>
              <a:latin typeface="+mn-lt"/>
              <a:ea typeface="+mn-ea"/>
              <a:cs typeface="+mn-cs"/>
            </a:rPr>
            <a:t>and Work Plan of the Project Document (PD).</a:t>
          </a:r>
          <a:r>
            <a:rPr lang="en-US" sz="1200" i="1">
              <a:solidFill>
                <a:sysClr val="windowText" lastClr="000000"/>
              </a:solidFill>
              <a:effectLst/>
              <a:latin typeface="+mn-lt"/>
              <a:ea typeface="+mn-ea"/>
              <a:cs typeface="+mn-cs"/>
            </a:rPr>
            <a:t> Conversely, </a:t>
          </a:r>
          <a:r>
            <a:rPr lang="en-US" sz="1200" b="1" i="1">
              <a:solidFill>
                <a:sysClr val="windowText" lastClr="000000"/>
              </a:solidFill>
              <a:effectLst/>
              <a:latin typeface="+mn-lt"/>
              <a:ea typeface="+mn-ea"/>
              <a:cs typeface="+mn-cs"/>
            </a:rPr>
            <a:t>all outputs/activities in the budget should be clearly explained in section</a:t>
          </a:r>
          <a:r>
            <a:rPr lang="en-US" sz="1200" b="1" i="1" baseline="0">
              <a:solidFill>
                <a:sysClr val="windowText" lastClr="000000"/>
              </a:solidFill>
              <a:effectLst/>
              <a:latin typeface="+mn-lt"/>
              <a:ea typeface="+mn-ea"/>
              <a:cs typeface="+mn-cs"/>
            </a:rPr>
            <a:t> 4</a:t>
          </a:r>
          <a:r>
            <a:rPr lang="en-US" sz="1200" b="1" i="1">
              <a:solidFill>
                <a:sysClr val="windowText" lastClr="000000"/>
              </a:solidFill>
              <a:effectLst/>
              <a:latin typeface="+mn-lt"/>
              <a:ea typeface="+mn-ea"/>
              <a:cs typeface="+mn-cs"/>
            </a:rPr>
            <a:t> and included in the Work Plan of the PD)</a:t>
          </a:r>
          <a:r>
            <a:rPr lang="en-US" sz="1200" i="1">
              <a:solidFill>
                <a:sysClr val="windowText" lastClr="000000"/>
              </a:solidFill>
              <a:effectLst/>
              <a:latin typeface="+mn-lt"/>
              <a:ea typeface="+mn-ea"/>
              <a:cs typeface="+mn-cs"/>
            </a:rPr>
            <a:t>. </a:t>
          </a:r>
        </a:p>
        <a:p>
          <a:pPr lvl="0"/>
          <a:r>
            <a:rPr lang="fr-FR" sz="1200" b="1" i="1">
              <a:solidFill>
                <a:sysClr val="windowText" lastClr="000000"/>
              </a:solidFill>
              <a:effectLst/>
              <a:latin typeface="+mn-lt"/>
              <a:ea typeface="+mn-ea"/>
              <a:cs typeface="+mn-cs"/>
              <a:sym typeface="Wingdings" panose="05000000000000000000" pitchFamily="2" charset="2"/>
            </a:rPr>
            <a:t></a:t>
          </a:r>
          <a:r>
            <a:rPr lang="fr-FR" sz="1200" b="1" i="1" baseline="0">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For each budget item, please indicate the related output number in column B, as found in section 4 of the PD. E.g. if section 4 of the PD mentions a training workshop as output 2.3, then all costs listed in the budget for this training workshop should include the output number 2.3 in column B. </a:t>
          </a:r>
        </a:p>
        <a:p>
          <a:pPr lvl="0"/>
          <a:r>
            <a:rPr lang="fr-FR" sz="1200" b="1" i="1">
              <a:solidFill>
                <a:sysClr val="windowText" lastClr="000000"/>
              </a:solidFill>
              <a:effectLst/>
              <a:latin typeface="+mn-lt"/>
              <a:ea typeface="+mn-ea"/>
              <a:cs typeface="+mn-cs"/>
              <a:sym typeface="Wingdings" panose="05000000000000000000" pitchFamily="2" charset="2"/>
            </a:rPr>
            <a:t></a:t>
          </a:r>
          <a:r>
            <a:rPr lang="en-GB" sz="1200" b="1" i="1">
              <a:solidFill>
                <a:sysClr val="windowText" lastClr="000000"/>
              </a:solidFill>
              <a:effectLst/>
              <a:latin typeface="+mn-lt"/>
              <a:ea typeface="+mn-ea"/>
              <a:cs typeface="+mn-cs"/>
            </a:rPr>
            <a:t>  Please note that totals from Planned expenditures and Disbursements need to be the same.</a:t>
          </a:r>
        </a:p>
        <a:p>
          <a:pPr lvl="0"/>
          <a:r>
            <a:rPr lang="fr-FR" sz="1200" b="1" i="1">
              <a:solidFill>
                <a:sysClr val="windowText" lastClr="000000"/>
              </a:solidFill>
              <a:effectLst/>
              <a:latin typeface="+mn-lt"/>
              <a:ea typeface="+mn-ea"/>
              <a:cs typeface="+mn-cs"/>
              <a:sym typeface="Wingdings" panose="05000000000000000000" pitchFamily="2" charset="2"/>
            </a:rPr>
            <a:t></a:t>
          </a:r>
          <a:r>
            <a:rPr lang="en-GB" sz="1200" b="1" i="1">
              <a:solidFill>
                <a:sysClr val="windowText" lastClr="000000"/>
              </a:solidFill>
              <a:effectLst/>
              <a:latin typeface="+mn-lt"/>
              <a:ea typeface="+mn-ea"/>
              <a:cs typeface="+mn-cs"/>
            </a:rPr>
            <a:t>  Finally,</a:t>
          </a:r>
          <a:r>
            <a:rPr lang="en-GB" sz="1200" b="1" i="1" baseline="0">
              <a:solidFill>
                <a:sysClr val="windowText" lastClr="000000"/>
              </a:solidFill>
              <a:effectLst/>
              <a:latin typeface="+mn-lt"/>
              <a:ea typeface="+mn-ea"/>
              <a:cs typeface="+mn-cs"/>
            </a:rPr>
            <a:t> a</a:t>
          </a:r>
          <a:r>
            <a:rPr lang="en-GB" sz="1200" b="1" i="1">
              <a:solidFill>
                <a:sysClr val="windowText" lastClr="000000"/>
              </a:solidFill>
              <a:effectLst/>
              <a:latin typeface="+mn-lt"/>
              <a:ea typeface="+mn-ea"/>
              <a:cs typeface="+mn-cs"/>
            </a:rPr>
            <a:t>mounts (including unit amounts) should be rounded off to the nearest dollar.</a:t>
          </a:r>
        </a:p>
        <a:p>
          <a:r>
            <a:rPr lang="en-US" sz="1200" b="1"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r>
            <a:rPr lang="en-US" sz="1200" b="1" i="1">
              <a:solidFill>
                <a:sysClr val="windowText" lastClr="000000"/>
              </a:solidFill>
              <a:effectLst/>
              <a:latin typeface="+mn-lt"/>
              <a:ea typeface="+mn-ea"/>
              <a:cs typeface="+mn-cs"/>
            </a:rPr>
            <a:t>1. Staff and other personnel costs</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a) Salaries: </a:t>
          </a:r>
          <a:r>
            <a:rPr lang="en-US" sz="1200" b="1" i="1" u="sng">
              <a:solidFill>
                <a:sysClr val="windowText" lastClr="000000"/>
              </a:solidFill>
              <a:effectLst/>
              <a:latin typeface="+mn-lt"/>
              <a:ea typeface="+mn-ea"/>
              <a:cs typeface="+mn-cs"/>
            </a:rPr>
            <a:t>maximum 15%</a:t>
          </a:r>
          <a:r>
            <a:rPr lang="en-US" sz="1200" i="1" u="sng">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of total project costs.</a:t>
          </a:r>
          <a:r>
            <a:rPr lang="en-GB" sz="1200" i="0" baseline="0">
              <a:solidFill>
                <a:sysClr val="windowText" lastClr="000000"/>
              </a:solidFill>
              <a:effectLst/>
              <a:latin typeface="+mn-lt"/>
              <a:ea typeface="+mn-ea"/>
              <a:cs typeface="+mn-cs"/>
            </a:rPr>
            <a:t> </a:t>
          </a:r>
        </a:p>
        <a:p>
          <a:pPr lvl="0"/>
          <a:r>
            <a:rPr lang="en-US" sz="1200" i="1">
              <a:solidFill>
                <a:sysClr val="windowText" lastClr="000000"/>
              </a:solidFill>
              <a:effectLst/>
              <a:latin typeface="+mn-lt"/>
              <a:ea typeface="+mn-ea"/>
              <a:cs typeface="+mn-cs"/>
            </a:rPr>
            <a:t>Indicate the % of the salary paid by</a:t>
          </a:r>
          <a:r>
            <a:rPr lang="en-US" sz="1200" i="1" baseline="0">
              <a:solidFill>
                <a:sysClr val="windowText" lastClr="000000"/>
              </a:solidFill>
              <a:effectLst/>
              <a:latin typeface="+mn-lt"/>
              <a:ea typeface="+mn-ea"/>
              <a:cs typeface="+mn-cs"/>
            </a:rPr>
            <a:t> UNDEF project </a:t>
          </a:r>
          <a:r>
            <a:rPr lang="en-US" sz="1200" i="1">
              <a:solidFill>
                <a:sysClr val="windowText" lastClr="000000"/>
              </a:solidFill>
              <a:effectLst/>
              <a:latin typeface="+mn-lt"/>
              <a:ea typeface="+mn-ea"/>
              <a:cs typeface="+mn-cs"/>
            </a:rPr>
            <a:t>in column D</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b) Consultants should be budgeted under 1b. Present their honorarium as daily fees</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The number, title and duration for staff and consultants should be consistent with information in the Project Document.</a:t>
          </a:r>
          <a:endParaRPr lang="en-GB" sz="1200">
            <a:solidFill>
              <a:sysClr val="windowText" lastClr="000000"/>
            </a:solidFill>
            <a:effectLst/>
            <a:latin typeface="+mn-lt"/>
            <a:ea typeface="+mn-ea"/>
            <a:cs typeface="+mn-cs"/>
          </a:endParaRPr>
        </a:p>
        <a:p>
          <a:r>
            <a:rPr lang="en-US" sz="1200" b="1" i="1">
              <a:solidFill>
                <a:schemeClr val="dk1"/>
              </a:solidFill>
              <a:effectLst/>
              <a:latin typeface="+mn-lt"/>
              <a:ea typeface="+mn-ea"/>
              <a:cs typeface="+mn-cs"/>
            </a:rPr>
            <a:t> </a:t>
          </a:r>
          <a:r>
            <a:rPr lang="en-US" sz="1200" i="1">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US" sz="1200" b="1" i="1">
              <a:solidFill>
                <a:schemeClr val="dk1"/>
              </a:solidFill>
              <a:effectLst/>
              <a:latin typeface="+mn-lt"/>
              <a:ea typeface="+mn-ea"/>
              <a:cs typeface="+mn-cs"/>
            </a:rPr>
            <a:t>2. Travel</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Note that this section is divided in three sub sections (2a, 2b and 2c) depending on who is the traveler. </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Include here transport, per diem, accommodation and other direct costs of travel.</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Compensation for meals while travelling can be included here (as per diem), but do not include meals served during project activities such as workshops (those meals should go under section 7a) </a:t>
          </a:r>
          <a:endParaRPr lang="en-GB" sz="1200">
            <a:solidFill>
              <a:schemeClr val="dk1"/>
            </a:solidFill>
            <a:effectLst/>
            <a:latin typeface="+mn-lt"/>
            <a:ea typeface="+mn-ea"/>
            <a:cs typeface="+mn-cs"/>
          </a:endParaRPr>
        </a:p>
        <a:p>
          <a:pPr lvl="0">
            <a:lnSpc>
              <a:spcPts val="1200"/>
            </a:lnSpc>
          </a:pPr>
          <a:r>
            <a:rPr lang="en-US" sz="1200" i="1">
              <a:solidFill>
                <a:schemeClr val="dk1"/>
              </a:solidFill>
              <a:effectLst/>
              <a:latin typeface="+mn-lt"/>
              <a:ea typeface="+mn-ea"/>
              <a:cs typeface="+mn-cs"/>
            </a:rPr>
            <a:t>Be clear in column D about the calculation of the number of units, means of transport, and if you are giving a monetary compensation or actually paying for a travel ticket.</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Travel costs should be reasonable and consistent. For example, use the same per diem rate for all travel to the same location.</a:t>
          </a:r>
          <a:endParaRPr lang="en-GB" sz="1200">
            <a:solidFill>
              <a:schemeClr val="dk1"/>
            </a:solidFill>
            <a:effectLst/>
            <a:latin typeface="+mn-lt"/>
            <a:ea typeface="+mn-ea"/>
            <a:cs typeface="+mn-cs"/>
          </a:endParaRPr>
        </a:p>
        <a:p>
          <a:pPr>
            <a:lnSpc>
              <a:spcPts val="1200"/>
            </a:lnSpc>
          </a:pPr>
          <a:r>
            <a:rPr lang="en-US" sz="1200" b="1" i="1">
              <a:solidFill>
                <a:schemeClr val="dk1"/>
              </a:solidFill>
              <a:effectLst/>
              <a:latin typeface="+mn-lt"/>
              <a:ea typeface="+mn-ea"/>
              <a:cs typeface="+mn-cs"/>
            </a:rPr>
            <a:t> </a:t>
          </a:r>
        </a:p>
        <a:p>
          <a:r>
            <a:rPr lang="en-US" sz="1200" b="1" i="1">
              <a:solidFill>
                <a:schemeClr val="dk1"/>
              </a:solidFill>
              <a:effectLst/>
              <a:latin typeface="+mn-lt"/>
              <a:ea typeface="+mn-ea"/>
              <a:cs typeface="+mn-cs"/>
            </a:rPr>
            <a:t>3. Equipment and Furniture</a:t>
          </a:r>
          <a:endParaRPr lang="en-US" sz="1200">
            <a:effectLst/>
          </a:endParaRPr>
        </a:p>
        <a:p>
          <a:r>
            <a:rPr lang="en-US" sz="1200" i="1">
              <a:solidFill>
                <a:schemeClr val="dk1"/>
              </a:solidFill>
              <a:effectLst/>
              <a:latin typeface="+mn-lt"/>
              <a:ea typeface="+mn-ea"/>
              <a:cs typeface="+mn-cs"/>
            </a:rPr>
            <a:t>This section should be modest and stick to direct needs of the project as UNDEF does not support general equipment needs for the organization, only for the project.</a:t>
          </a:r>
          <a:endParaRPr lang="en-US" sz="1200">
            <a:effectLst/>
          </a:endParaRPr>
        </a:p>
        <a:p>
          <a:r>
            <a:rPr lang="en-US" sz="1200" i="1">
              <a:solidFill>
                <a:schemeClr val="dk1"/>
              </a:solidFill>
              <a:effectLst/>
              <a:latin typeface="+mn-lt"/>
              <a:ea typeface="+mn-ea"/>
              <a:cs typeface="+mn-cs"/>
            </a:rPr>
            <a:t>If the project requires significant equipment costs, these should be explained under the relevant output description in section 4 of the PD. The project may be asked to provide proof of cost estimates. UNDEF does not normally approve the purchase of vehicles.</a:t>
          </a:r>
          <a:endParaRPr lang="en-US" sz="1200">
            <a:effectLst/>
          </a:endParaRPr>
        </a:p>
        <a:p>
          <a:r>
            <a:rPr lang="en-US" sz="1200" i="1">
              <a:solidFill>
                <a:schemeClr val="dk1"/>
              </a:solidFill>
              <a:effectLst/>
              <a:latin typeface="+mn-lt"/>
              <a:ea typeface="+mn-ea"/>
              <a:cs typeface="+mn-cs"/>
            </a:rPr>
            <a:t>Be clear in column D about the calculation of the number of units</a:t>
          </a:r>
          <a:endParaRPr lang="en-US" sz="1200">
            <a:effectLst/>
          </a:endParaRPr>
        </a:p>
        <a:p>
          <a:pPr>
            <a:lnSpc>
              <a:spcPts val="1200"/>
            </a:lnSpc>
          </a:pPr>
          <a:endParaRPr lang="en-US" sz="1200" b="1" i="1">
            <a:solidFill>
              <a:schemeClr val="dk1"/>
            </a:solidFill>
            <a:effectLst/>
            <a:latin typeface="+mn-lt"/>
            <a:ea typeface="+mn-ea"/>
            <a:cs typeface="+mn-cs"/>
          </a:endParaRPr>
        </a:p>
        <a:p>
          <a:r>
            <a:rPr lang="en-US" sz="1200" b="1" i="1">
              <a:solidFill>
                <a:schemeClr val="dk1"/>
              </a:solidFill>
              <a:effectLst/>
              <a:latin typeface="+mn-lt"/>
              <a:ea typeface="+mn-ea"/>
              <a:cs typeface="+mn-cs"/>
            </a:rPr>
            <a:t>4. Contractual Services</a:t>
          </a:r>
          <a:endParaRPr lang="en-US" sz="1200">
            <a:effectLst/>
          </a:endParaRPr>
        </a:p>
        <a:p>
          <a:r>
            <a:rPr lang="en-US" sz="1200" i="1">
              <a:solidFill>
                <a:schemeClr val="dk1"/>
              </a:solidFill>
              <a:effectLst/>
              <a:latin typeface="+mn-lt"/>
              <a:ea typeface="+mn-ea"/>
              <a:cs typeface="+mn-cs"/>
            </a:rPr>
            <a:t>Include here contracts with companies (not individual consultants) that will deliver a service for the project, for example the production of a TV show, maintaining a website, or carrying out a household survey.</a:t>
          </a:r>
          <a:endParaRPr lang="en-US" sz="1200">
            <a:effectLst/>
          </a:endParaRPr>
        </a:p>
        <a:p>
          <a:r>
            <a:rPr lang="en-US" sz="1200" i="1">
              <a:solidFill>
                <a:schemeClr val="dk1"/>
              </a:solidFill>
              <a:effectLst/>
              <a:latin typeface="+mn-lt"/>
              <a:ea typeface="+mn-ea"/>
              <a:cs typeface="+mn-cs"/>
            </a:rPr>
            <a:t>Include one total amount per company contracted (even if they provide several services) and explain the services briefly in column D.</a:t>
          </a:r>
          <a:endParaRPr lang="en-US" sz="1200">
            <a:effectLst/>
          </a:endParaRPr>
        </a:p>
        <a:p>
          <a:endParaRPr lang="en-US" sz="1200" b="1" i="1">
            <a:solidFill>
              <a:schemeClr val="dk1"/>
            </a:solidFill>
            <a:effectLst/>
            <a:latin typeface="+mn-lt"/>
            <a:ea typeface="+mn-ea"/>
            <a:cs typeface="+mn-cs"/>
          </a:endParaRPr>
        </a:p>
        <a:p>
          <a:r>
            <a:rPr lang="en-US" sz="1200" b="1" i="1">
              <a:solidFill>
                <a:schemeClr val="dk1"/>
              </a:solidFill>
              <a:effectLst/>
              <a:latin typeface="+mn-lt"/>
              <a:ea typeface="+mn-ea"/>
              <a:cs typeface="+mn-cs"/>
            </a:rPr>
            <a:t>5. Supplies, Commodities and Materials</a:t>
          </a:r>
          <a:endParaRPr lang="en-US" sz="1200">
            <a:effectLst/>
          </a:endParaRPr>
        </a:p>
        <a:p>
          <a:r>
            <a:rPr lang="en-US" sz="1200" i="1">
              <a:solidFill>
                <a:schemeClr val="dk1"/>
              </a:solidFill>
              <a:effectLst/>
              <a:latin typeface="+mn-lt"/>
              <a:ea typeface="+mn-ea"/>
              <a:cs typeface="+mn-cs"/>
            </a:rPr>
            <a:t>General purpose office supplies and stationary should go in this section</a:t>
          </a:r>
          <a:r>
            <a:rPr lang="en-US" sz="1200" i="1" baseline="0">
              <a:solidFill>
                <a:schemeClr val="dk1"/>
              </a:solidFill>
              <a:effectLst/>
              <a:latin typeface="+mn-lt"/>
              <a:ea typeface="+mn-ea"/>
              <a:cs typeface="+mn-cs"/>
            </a:rPr>
            <a:t> (Any printed materials or supplies directly needed for project activities please include in section 7a). </a:t>
          </a:r>
          <a:endParaRPr lang="en-US" sz="1200">
            <a:effectLst/>
          </a:endParaRPr>
        </a:p>
        <a:p>
          <a:r>
            <a:rPr lang="en-US" sz="1200" i="1">
              <a:solidFill>
                <a:schemeClr val="dk1"/>
              </a:solidFill>
              <a:effectLst/>
              <a:latin typeface="+mn-lt"/>
              <a:ea typeface="+mn-ea"/>
              <a:cs typeface="+mn-cs"/>
            </a:rPr>
            <a:t>Include</a:t>
          </a:r>
          <a:r>
            <a:rPr lang="en-US" sz="1200" i="1" baseline="0">
              <a:solidFill>
                <a:schemeClr val="dk1"/>
              </a:solidFill>
              <a:effectLst/>
              <a:latin typeface="+mn-lt"/>
              <a:ea typeface="+mn-ea"/>
              <a:cs typeface="+mn-cs"/>
            </a:rPr>
            <a:t> here items such as boxes, cartons, medical supplies (rare to UNDEF projects). </a:t>
          </a:r>
          <a:endParaRPr lang="en-US" sz="1200">
            <a:effectLst/>
          </a:endParaRPr>
        </a:p>
        <a:p>
          <a:r>
            <a:rPr lang="en-US" sz="1200" i="1">
              <a:solidFill>
                <a:schemeClr val="dk1"/>
              </a:solidFill>
              <a:effectLst/>
              <a:latin typeface="+mn-lt"/>
              <a:ea typeface="+mn-ea"/>
              <a:cs typeface="+mn-cs"/>
            </a:rPr>
            <a:t>Consider if some print materials are not better suited for digital distribution instead</a:t>
          </a:r>
          <a:endParaRPr lang="en-US" sz="1200">
            <a:effectLst/>
          </a:endParaRPr>
        </a:p>
        <a:p>
          <a:r>
            <a:rPr lang="en-US" sz="1200" i="1">
              <a:solidFill>
                <a:schemeClr val="dk1"/>
              </a:solidFill>
              <a:effectLst/>
              <a:latin typeface="+mn-lt"/>
              <a:ea typeface="+mn-ea"/>
              <a:cs typeface="+mn-cs"/>
            </a:rPr>
            <a:t>Be clear in column D about the calculation of the number of units</a:t>
          </a:r>
          <a:endParaRPr lang="en-US" sz="1200">
            <a:effectLst/>
          </a:endParaRPr>
        </a:p>
        <a:p>
          <a:pPr>
            <a:lnSpc>
              <a:spcPts val="1200"/>
            </a:lnSpc>
          </a:pPr>
          <a:r>
            <a:rPr lang="en-US" sz="1200" b="1"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pPr>
            <a:lnSpc>
              <a:spcPts val="1200"/>
            </a:lnSpc>
          </a:pPr>
          <a:r>
            <a:rPr lang="en-US" sz="1200" b="1" i="1">
              <a:solidFill>
                <a:schemeClr val="dk1"/>
              </a:solidFill>
              <a:effectLst/>
              <a:latin typeface="+mn-lt"/>
              <a:ea typeface="+mn-ea"/>
              <a:cs typeface="+mn-cs"/>
            </a:rPr>
            <a:t>6. Transfers &amp; Grants to Implementing Partners</a:t>
          </a:r>
          <a:endParaRPr lang="en-GB" sz="1200">
            <a:solidFill>
              <a:schemeClr val="dk1"/>
            </a:solidFill>
            <a:effectLst/>
            <a:latin typeface="+mn-lt"/>
            <a:ea typeface="+mn-ea"/>
            <a:cs typeface="+mn-cs"/>
          </a:endParaRPr>
        </a:p>
        <a:p>
          <a:pPr lvl="0">
            <a:lnSpc>
              <a:spcPts val="1200"/>
            </a:lnSpc>
          </a:pPr>
          <a:r>
            <a:rPr lang="en-US" sz="1200" i="1">
              <a:solidFill>
                <a:sysClr val="windowText" lastClr="000000"/>
              </a:solidFill>
              <a:effectLst/>
              <a:latin typeface="+mn-lt"/>
              <a:ea typeface="+mn-ea"/>
              <a:cs typeface="+mn-cs"/>
            </a:rPr>
            <a:t>a) If you plan on transferring a specific amount of funds to your implementing partners to carry out activities include this under section 6a</a:t>
          </a:r>
          <a:r>
            <a:rPr lang="en-US" sz="1200" i="1" baseline="0">
              <a:solidFill>
                <a:sysClr val="windowText" lastClr="000000"/>
              </a:solidFill>
              <a:effectLst/>
              <a:latin typeface="+mn-lt"/>
              <a:ea typeface="+mn-ea"/>
              <a:cs typeface="+mn-cs"/>
            </a:rPr>
            <a:t> and indicate a cost breakdown of the transfers</a:t>
          </a:r>
          <a:r>
            <a:rPr lang="en-US" sz="1200" i="1">
              <a:solidFill>
                <a:sysClr val="windowText" lastClr="000000"/>
              </a:solidFill>
              <a:effectLst/>
              <a:latin typeface="+mn-lt"/>
              <a:ea typeface="+mn-ea"/>
              <a:cs typeface="+mn-cs"/>
            </a:rPr>
            <a:t>. If you plan onexpending directly</a:t>
          </a:r>
          <a:r>
            <a:rPr lang="en-US" sz="1200" i="1" baseline="0">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for all costs of</a:t>
          </a:r>
          <a:r>
            <a:rPr lang="en-US" sz="1200" i="1" baseline="0">
              <a:solidFill>
                <a:sysClr val="windowText" lastClr="000000"/>
              </a:solidFill>
              <a:effectLst/>
              <a:latin typeface="+mn-lt"/>
              <a:ea typeface="+mn-ea"/>
              <a:cs typeface="+mn-cs"/>
            </a:rPr>
            <a:t> activities implemented by the partner implementation </a:t>
          </a:r>
          <a:r>
            <a:rPr lang="en-US" sz="1200" i="1">
              <a:solidFill>
                <a:sysClr val="windowText" lastClr="000000"/>
              </a:solidFill>
              <a:effectLst/>
              <a:latin typeface="+mn-lt"/>
              <a:ea typeface="+mn-ea"/>
              <a:cs typeface="+mn-cs"/>
            </a:rPr>
            <a:t>then include each cost under its respective budget section.</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b) If </a:t>
          </a:r>
          <a:r>
            <a:rPr lang="en-US" sz="1200" i="1">
              <a:solidFill>
                <a:schemeClr val="dk1"/>
              </a:solidFill>
              <a:effectLst/>
              <a:latin typeface="+mn-lt"/>
              <a:ea typeface="+mn-ea"/>
              <a:cs typeface="+mn-cs"/>
            </a:rPr>
            <a:t>you plan on providing sub-grants to participants include those under section 6b</a:t>
          </a:r>
          <a:endParaRPr lang="en-GB" sz="1200">
            <a:solidFill>
              <a:schemeClr val="dk1"/>
            </a:solidFill>
            <a:effectLst/>
            <a:latin typeface="+mn-lt"/>
            <a:ea typeface="+mn-ea"/>
            <a:cs typeface="+mn-cs"/>
          </a:endParaRPr>
        </a:p>
        <a:p>
          <a:r>
            <a:rPr lang="en-GB" sz="1200" b="1" i="1">
              <a:solidFill>
                <a:schemeClr val="dk1"/>
              </a:solidFill>
              <a:effectLst/>
              <a:latin typeface="+mn-lt"/>
              <a:ea typeface="+mn-ea"/>
              <a:cs typeface="+mn-cs"/>
            </a:rPr>
            <a:t> </a:t>
          </a:r>
          <a:r>
            <a:rPr lang="en-GB" sz="1200" i="1">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US" sz="1200" b="1" i="1">
              <a:solidFill>
                <a:schemeClr val="dk1"/>
              </a:solidFill>
              <a:effectLst/>
              <a:latin typeface="+mn-lt"/>
              <a:ea typeface="+mn-ea"/>
              <a:cs typeface="+mn-cs"/>
            </a:rPr>
            <a:t>7. General operating and other direct costs</a:t>
          </a:r>
          <a:endParaRPr lang="en-US" sz="1200">
            <a:effectLst/>
          </a:endParaRPr>
        </a:p>
        <a:p>
          <a:r>
            <a:rPr lang="en-US" sz="1200" i="1">
              <a:solidFill>
                <a:schemeClr val="dk1"/>
              </a:solidFill>
              <a:effectLst/>
              <a:latin typeface="+mn-lt"/>
              <a:ea typeface="+mn-ea"/>
              <a:cs typeface="+mn-cs"/>
            </a:rPr>
            <a:t>a) Include here training materials, print outs, stationary kits, communication materials and other physical products </a:t>
          </a:r>
          <a:r>
            <a:rPr lang="en-US" sz="1200" b="1" i="1">
              <a:solidFill>
                <a:schemeClr val="dk1"/>
              </a:solidFill>
              <a:effectLst/>
              <a:latin typeface="+mn-lt"/>
              <a:ea typeface="+mn-ea"/>
              <a:cs typeface="+mn-cs"/>
            </a:rPr>
            <a:t>directly needed </a:t>
          </a:r>
          <a:r>
            <a:rPr lang="en-US" sz="1200" i="1">
              <a:solidFill>
                <a:schemeClr val="dk1"/>
              </a:solidFill>
              <a:effectLst/>
              <a:latin typeface="+mn-lt"/>
              <a:ea typeface="+mn-ea"/>
              <a:cs typeface="+mn-cs"/>
            </a:rPr>
            <a:t>for project activities. </a:t>
          </a:r>
          <a:endParaRPr lang="en-US" sz="1200">
            <a:effectLst/>
          </a:endParaRPr>
        </a:p>
        <a:p>
          <a:r>
            <a:rPr lang="en-US" sz="1200" i="1" baseline="0">
              <a:solidFill>
                <a:schemeClr val="dk1"/>
              </a:solidFill>
              <a:effectLst/>
              <a:latin typeface="+mn-lt"/>
              <a:ea typeface="+mn-ea"/>
              <a:cs typeface="+mn-cs"/>
            </a:rPr>
            <a:t>    </a:t>
          </a:r>
          <a:r>
            <a:rPr lang="en-US" sz="1200" i="1">
              <a:solidFill>
                <a:schemeClr val="dk1"/>
              </a:solidFill>
              <a:effectLst/>
              <a:latin typeface="+mn-lt"/>
              <a:ea typeface="+mn-ea"/>
              <a:cs typeface="+mn-cs"/>
            </a:rPr>
            <a:t>Include</a:t>
          </a:r>
          <a:r>
            <a:rPr lang="en-US" sz="1200" i="1" baseline="0">
              <a:solidFill>
                <a:schemeClr val="dk1"/>
              </a:solidFill>
              <a:effectLst/>
              <a:latin typeface="+mn-lt"/>
              <a:ea typeface="+mn-ea"/>
              <a:cs typeface="+mn-cs"/>
            </a:rPr>
            <a:t> also costs for meeting venues including refreshments, sound/visual equipment rental  </a:t>
          </a:r>
          <a:endParaRPr lang="en-US" sz="1200">
            <a:effectLst/>
          </a:endParaRPr>
        </a:p>
        <a:p>
          <a:r>
            <a:rPr lang="en-US" sz="1200" i="1">
              <a:solidFill>
                <a:schemeClr val="dk1"/>
              </a:solidFill>
              <a:effectLst/>
              <a:latin typeface="+mn-lt"/>
              <a:ea typeface="+mn-ea"/>
              <a:cs typeface="+mn-cs"/>
            </a:rPr>
            <a:t>b) Office related overheads (section 7b +7d) should be </a:t>
          </a:r>
          <a:r>
            <a:rPr lang="en-US" sz="1200" b="1" i="1" u="sng">
              <a:solidFill>
                <a:schemeClr val="dk1"/>
              </a:solidFill>
              <a:effectLst/>
              <a:latin typeface="+mn-lt"/>
              <a:ea typeface="+mn-ea"/>
              <a:cs typeface="+mn-cs"/>
            </a:rPr>
            <a:t>maximum 5%</a:t>
          </a:r>
          <a:r>
            <a:rPr lang="en-US" sz="1200" i="1" u="sng">
              <a:solidFill>
                <a:schemeClr val="dk1"/>
              </a:solidFill>
              <a:effectLst/>
              <a:latin typeface="+mn-lt"/>
              <a:ea typeface="+mn-ea"/>
              <a:cs typeface="+mn-cs"/>
            </a:rPr>
            <a:t> </a:t>
          </a:r>
          <a:r>
            <a:rPr lang="en-US" sz="1200" i="1">
              <a:solidFill>
                <a:schemeClr val="dk1"/>
              </a:solidFill>
              <a:effectLst/>
              <a:latin typeface="+mn-lt"/>
              <a:ea typeface="+mn-ea"/>
              <a:cs typeface="+mn-cs"/>
            </a:rPr>
            <a:t>of total project costs. (e.g. utilities, bank fees and charges, phone/internet etc.) </a:t>
          </a:r>
          <a:endParaRPr lang="en-US" sz="1200">
            <a:effectLst/>
          </a:endParaRPr>
        </a:p>
        <a:p>
          <a:r>
            <a:rPr lang="en-US" sz="1200" i="1">
              <a:solidFill>
                <a:schemeClr val="dk1"/>
              </a:solidFill>
              <a:effectLst/>
              <a:latin typeface="+mn-lt"/>
              <a:ea typeface="+mn-ea"/>
              <a:cs typeface="+mn-cs"/>
            </a:rPr>
            <a:t>c) Audit costs are mandatory as 3 financial reports will need to be audited (section 7c), keep in mind the final financial report needs to be accompanied by a complete audit report document (not just stamped statement).</a:t>
          </a:r>
          <a:endParaRPr lang="en-US" sz="1200">
            <a:effectLst/>
          </a:endParaRPr>
        </a:p>
        <a:p>
          <a:r>
            <a:rPr lang="en-US" sz="1200" i="1">
              <a:solidFill>
                <a:schemeClr val="dk1"/>
              </a:solidFill>
              <a:effectLst/>
              <a:latin typeface="+mn-lt"/>
              <a:ea typeface="+mn-ea"/>
              <a:cs typeface="+mn-cs"/>
            </a:rPr>
            <a:t>d)</a:t>
          </a:r>
          <a:r>
            <a:rPr lang="en-US" sz="1200" i="1" baseline="0">
              <a:solidFill>
                <a:schemeClr val="dk1"/>
              </a:solidFill>
              <a:effectLst/>
              <a:latin typeface="+mn-lt"/>
              <a:ea typeface="+mn-ea"/>
              <a:cs typeface="+mn-cs"/>
            </a:rPr>
            <a:t> </a:t>
          </a:r>
          <a:r>
            <a:rPr lang="en-US" sz="1200" i="1">
              <a:solidFill>
                <a:schemeClr val="dk1"/>
              </a:solidFill>
              <a:effectLst/>
              <a:latin typeface="+mn-lt"/>
              <a:ea typeface="+mn-ea"/>
              <a:cs typeface="+mn-cs"/>
            </a:rPr>
            <a:t>Include bank fees related to receiving the 3 international transfers UNDEF will make under section 7d. Other general bank fees can be included under 7b.</a:t>
          </a:r>
          <a:endParaRPr lang="en-US" sz="1200">
            <a:effectLst/>
          </a:endParaRPr>
        </a:p>
        <a:p>
          <a:r>
            <a:rPr lang="en-US" sz="1200" b="1" i="1">
              <a:solidFill>
                <a:schemeClr val="dk1"/>
              </a:solidFill>
              <a:effectLst/>
              <a:latin typeface="+mn-lt"/>
              <a:ea typeface="+mn-ea"/>
              <a:cs typeface="+mn-cs"/>
            </a:rPr>
            <a:t> </a:t>
          </a:r>
          <a:endParaRPr lang="en-US" sz="1200">
            <a:effectLst/>
          </a:endParaRPr>
        </a:p>
        <a:p>
          <a:pPr>
            <a:lnSpc>
              <a:spcPts val="1200"/>
            </a:lnSpc>
          </a:pPr>
          <a:r>
            <a:rPr lang="en-US" sz="1200" b="1" i="1">
              <a:solidFill>
                <a:schemeClr val="dk1"/>
              </a:solidFill>
              <a:effectLst/>
              <a:latin typeface="+mn-lt"/>
              <a:ea typeface="+mn-ea"/>
              <a:cs typeface="+mn-cs"/>
            </a:rPr>
            <a:t>Budgets that are incomplete, inconsistent with the PD or not in the right format will delay approval of the project document</a:t>
          </a:r>
          <a:endParaRPr lang="en-GB" sz="1200">
            <a:solidFill>
              <a:schemeClr val="dk1"/>
            </a:solidFill>
            <a:effectLst/>
            <a:latin typeface="+mn-lt"/>
            <a:ea typeface="+mn-ea"/>
            <a:cs typeface="+mn-cs"/>
          </a:endParaRPr>
        </a:p>
        <a:p>
          <a:pPr>
            <a:lnSpc>
              <a:spcPts val="1200"/>
            </a:lnSpc>
          </a:pPr>
          <a:r>
            <a:rPr lang="en-US" sz="1200" b="1" i="1">
              <a:solidFill>
                <a:schemeClr val="dk1"/>
              </a:solidFill>
              <a:effectLst/>
              <a:latin typeface="+mn-lt"/>
              <a:ea typeface="+mn-ea"/>
              <a:cs typeface="+mn-cs"/>
            </a:rPr>
            <a:t>In order to calculate the three disbursement columns (D1, D2 and D3)</a:t>
          </a:r>
          <a:r>
            <a:rPr lang="en-US" sz="1200" i="1">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US" sz="1200" i="1">
              <a:solidFill>
                <a:schemeClr val="dk1"/>
              </a:solidFill>
              <a:effectLst/>
              <a:latin typeface="+mn-lt"/>
              <a:ea typeface="+mn-ea"/>
              <a:cs typeface="+mn-cs"/>
            </a:rPr>
            <a:t>Refer to the  specific milestone 2 and milestone 3 events you have selected in the Project Document (</a:t>
          </a:r>
          <a:r>
            <a:rPr lang="en-US" sz="1200" i="1">
              <a:solidFill>
                <a:sysClr val="windowText" lastClr="000000"/>
              </a:solidFill>
              <a:effectLst/>
              <a:latin typeface="+mn-lt"/>
              <a:ea typeface="+mn-ea"/>
              <a:cs typeface="+mn-cs"/>
            </a:rPr>
            <a:t>see section 9 of the PD): </a:t>
          </a:r>
          <a:endParaRPr lang="en-GB" sz="1200">
            <a:solidFill>
              <a:sysClr val="windowText" lastClr="000000"/>
            </a:solidFill>
            <a:effectLst/>
            <a:latin typeface="+mn-lt"/>
            <a:ea typeface="+mn-ea"/>
            <a:cs typeface="+mn-cs"/>
          </a:endParaRPr>
        </a:p>
        <a:p>
          <a:pPr>
            <a:lnSpc>
              <a:spcPts val="1200"/>
            </a:lnSpc>
          </a:pPr>
          <a:r>
            <a:rPr lang="en-US" sz="1200" i="1">
              <a:solidFill>
                <a:sysClr val="windowText" lastClr="000000"/>
              </a:solidFill>
              <a:effectLst/>
              <a:latin typeface="+mn-lt"/>
              <a:ea typeface="+mn-ea"/>
              <a:cs typeface="+mn-cs"/>
            </a:rPr>
            <a:t>Given that milestone 2 is set to occur in month 8, and milestone 3 is set to occur in month 16: </a:t>
          </a:r>
          <a:endParaRPr lang="en-GB" sz="1200">
            <a:solidFill>
              <a:sysClr val="windowText" lastClr="000000"/>
            </a:solidFill>
            <a:effectLst/>
            <a:latin typeface="+mn-lt"/>
            <a:ea typeface="+mn-ea"/>
            <a:cs typeface="+mn-cs"/>
          </a:endParaRPr>
        </a:p>
        <a:p>
          <a:pPr lvl="0">
            <a:lnSpc>
              <a:spcPts val="1200"/>
            </a:lnSpc>
          </a:pPr>
          <a:r>
            <a:rPr lang="en-US" sz="1200" i="1">
              <a:solidFill>
                <a:sysClr val="windowText" lastClr="000000"/>
              </a:solidFill>
              <a:effectLst/>
              <a:latin typeface="+mn-lt"/>
              <a:ea typeface="+mn-ea"/>
              <a:cs typeface="+mn-cs"/>
            </a:rPr>
            <a:t>The D1 column should include all costs that will occur from </a:t>
          </a:r>
          <a:r>
            <a:rPr lang="en-US" sz="1200" b="1" i="1">
              <a:solidFill>
                <a:sysClr val="windowText" lastClr="000000"/>
              </a:solidFill>
              <a:effectLst/>
              <a:latin typeface="+mn-lt"/>
              <a:ea typeface="+mn-ea"/>
              <a:cs typeface="+mn-cs"/>
            </a:rPr>
            <a:t>month 1 through the end of month 8</a:t>
          </a:r>
          <a:r>
            <a:rPr lang="en-US" sz="1200"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The D2 column should include all costs that will occur from </a:t>
          </a:r>
          <a:r>
            <a:rPr lang="en-US" sz="1200" b="1" i="1">
              <a:solidFill>
                <a:sysClr val="windowText" lastClr="000000"/>
              </a:solidFill>
              <a:effectLst/>
              <a:latin typeface="+mn-lt"/>
              <a:ea typeface="+mn-ea"/>
              <a:cs typeface="+mn-cs"/>
            </a:rPr>
            <a:t>month 9 through the end of month 16</a:t>
          </a:r>
          <a:r>
            <a:rPr lang="en-US" sz="1200" i="1">
              <a:solidFill>
                <a:sysClr val="windowText" lastClr="000000"/>
              </a:solidFill>
              <a:effectLst/>
              <a:latin typeface="+mn-lt"/>
              <a:ea typeface="+mn-ea"/>
              <a:cs typeface="+mn-cs"/>
            </a:rPr>
            <a:t>.</a:t>
          </a:r>
          <a:endParaRPr lang="en-GB" sz="1200">
            <a:solidFill>
              <a:sysClr val="windowText" lastClr="000000"/>
            </a:solidFill>
            <a:effectLst/>
            <a:latin typeface="+mn-lt"/>
            <a:ea typeface="+mn-ea"/>
            <a:cs typeface="+mn-cs"/>
          </a:endParaRPr>
        </a:p>
        <a:p>
          <a:pPr lvl="0">
            <a:lnSpc>
              <a:spcPts val="1200"/>
            </a:lnSpc>
          </a:pPr>
          <a:r>
            <a:rPr lang="en-US" sz="1200" i="1">
              <a:solidFill>
                <a:sysClr val="windowText" lastClr="000000"/>
              </a:solidFill>
              <a:effectLst/>
              <a:latin typeface="+mn-lt"/>
              <a:ea typeface="+mn-ea"/>
              <a:cs typeface="+mn-cs"/>
            </a:rPr>
            <a:t>The D3 column should include all costs that will occur from </a:t>
          </a:r>
          <a:r>
            <a:rPr lang="en-US" sz="1200" b="1" i="1">
              <a:solidFill>
                <a:sysClr val="windowText" lastClr="000000"/>
              </a:solidFill>
              <a:effectLst/>
              <a:latin typeface="+mn-lt"/>
              <a:ea typeface="+mn-ea"/>
              <a:cs typeface="+mn-cs"/>
            </a:rPr>
            <a:t>month 17 through month 24</a:t>
          </a:r>
          <a:r>
            <a:rPr lang="en-US" sz="1200"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pPr>
            <a:lnSpc>
              <a:spcPts val="1200"/>
            </a:lnSpc>
          </a:pPr>
          <a:endParaRPr lang="en-GB" sz="1200">
            <a:solidFill>
              <a:sysClr val="windowText" lastClr="000000"/>
            </a:solidFill>
            <a:effectLst/>
            <a:latin typeface="+mn-lt"/>
            <a:ea typeface="+mn-ea"/>
            <a:cs typeface="+mn-cs"/>
          </a:endParaRPr>
        </a:p>
        <a:p>
          <a:r>
            <a:rPr lang="en-US" sz="1200" b="1" i="1">
              <a:solidFill>
                <a:schemeClr val="dk1"/>
              </a:solidFill>
              <a:effectLst/>
              <a:latin typeface="+mn-lt"/>
              <a:ea typeface="+mn-ea"/>
              <a:cs typeface="+mn-cs"/>
            </a:rPr>
            <a:t>Please thoroughly check that the division of costs among D1, D2 and D3 is in line with the timing of activities/outputs as described in the Project Document section 4 and in the Work Plan  (Annex II).  </a:t>
          </a:r>
          <a:endParaRPr lang="en-GB" sz="1200">
            <a:solidFill>
              <a:schemeClr val="dk1"/>
            </a:solidFill>
            <a:effectLst/>
            <a:latin typeface="+mn-lt"/>
            <a:ea typeface="+mn-ea"/>
            <a:cs typeface="+mn-cs"/>
          </a:endParaRPr>
        </a:p>
        <a:p>
          <a:pPr>
            <a:lnSpc>
              <a:spcPts val="1100"/>
            </a:lnSpc>
          </a:pP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5:Q463"/>
  <sheetViews>
    <sheetView tabSelected="1" view="pageBreakPreview" topLeftCell="A14" zoomScale="90" zoomScaleNormal="90" zoomScaleSheetLayoutView="90" zoomScalePageLayoutView="80" workbookViewId="0">
      <selection activeCell="D151" sqref="D151"/>
    </sheetView>
  </sheetViews>
  <sheetFormatPr defaultColWidth="9.140625" defaultRowHeight="15" x14ac:dyDescent="0.2"/>
  <cols>
    <col min="1" max="1" width="6" style="84" customWidth="1"/>
    <col min="2" max="2" width="9.85546875" style="332" customWidth="1"/>
    <col min="3" max="3" width="5.42578125" style="299" customWidth="1"/>
    <col min="4" max="4" width="71.28515625" style="11" customWidth="1"/>
    <col min="5" max="5" width="12.140625" style="37" customWidth="1"/>
    <col min="6" max="6" width="13.42578125" style="37" customWidth="1"/>
    <col min="7" max="7" width="15.7109375" style="11" customWidth="1"/>
    <col min="8" max="8" width="14.42578125" style="41" customWidth="1"/>
    <col min="9" max="9" width="2" style="25" customWidth="1"/>
    <col min="10" max="10" width="14.85546875" style="41" customWidth="1"/>
    <col min="11" max="11" width="3.7109375" style="11" customWidth="1"/>
    <col min="12" max="12" width="15.85546875" style="42" customWidth="1"/>
    <col min="13" max="13" width="3.7109375" style="11" customWidth="1"/>
    <col min="14" max="14" width="15.42578125" style="42" customWidth="1"/>
    <col min="15" max="15" width="3.7109375" style="11" customWidth="1"/>
    <col min="16" max="16" width="13.28515625" style="41" customWidth="1"/>
    <col min="17" max="17" width="3.42578125" style="86" customWidth="1"/>
    <col min="18" max="16384" width="9.140625" style="120"/>
  </cols>
  <sheetData>
    <row r="75" spans="1:17" ht="26.25" customHeight="1" x14ac:dyDescent="0.3">
      <c r="A75" s="91"/>
      <c r="B75" s="333"/>
      <c r="C75" s="276"/>
      <c r="D75" s="371"/>
      <c r="E75" s="371"/>
      <c r="F75" s="371"/>
      <c r="G75" s="371"/>
      <c r="H75" s="371"/>
      <c r="I75" s="371"/>
      <c r="J75" s="371"/>
      <c r="K75" s="371"/>
      <c r="L75" s="371"/>
      <c r="M75" s="371"/>
      <c r="N75" s="371"/>
      <c r="O75" s="86"/>
      <c r="P75" s="120"/>
    </row>
    <row r="76" spans="1:17" ht="26.25" customHeight="1" x14ac:dyDescent="0.3">
      <c r="A76" s="91"/>
      <c r="B76" s="333"/>
      <c r="C76" s="276"/>
      <c r="D76" s="371" t="s">
        <v>175</v>
      </c>
      <c r="E76" s="371"/>
      <c r="F76" s="371"/>
      <c r="G76" s="371"/>
      <c r="H76" s="371"/>
      <c r="I76" s="371"/>
      <c r="J76" s="371"/>
      <c r="K76" s="371"/>
      <c r="L76" s="371"/>
      <c r="M76" s="371"/>
      <c r="N76" s="371"/>
      <c r="O76" s="86"/>
      <c r="P76" s="120"/>
    </row>
    <row r="77" spans="1:17" ht="15.75" x14ac:dyDescent="0.25">
      <c r="A77" s="73"/>
      <c r="C77" s="276"/>
      <c r="D77" s="372" t="s">
        <v>0</v>
      </c>
      <c r="E77" s="372"/>
      <c r="F77" s="372"/>
      <c r="G77" s="372"/>
      <c r="H77" s="372"/>
      <c r="I77" s="372"/>
      <c r="J77" s="372"/>
      <c r="K77" s="372"/>
      <c r="L77" s="372"/>
      <c r="M77" s="372"/>
      <c r="N77" s="372"/>
      <c r="O77" s="86"/>
      <c r="P77" s="120"/>
    </row>
    <row r="78" spans="1:17" x14ac:dyDescent="0.25">
      <c r="A78" s="73"/>
      <c r="C78" s="276"/>
      <c r="D78" s="15"/>
      <c r="E78" s="15"/>
      <c r="F78" s="26"/>
      <c r="G78" s="26"/>
      <c r="H78" s="27"/>
      <c r="I78" s="26"/>
      <c r="J78" s="27"/>
      <c r="K78" s="26"/>
      <c r="L78" s="27"/>
      <c r="M78" s="16"/>
      <c r="N78" s="27"/>
      <c r="O78" s="16"/>
      <c r="P78" s="27"/>
    </row>
    <row r="79" spans="1:17" s="5" customFormat="1" ht="15.75" x14ac:dyDescent="0.25">
      <c r="A79" s="73"/>
      <c r="B79" s="332"/>
      <c r="C79" s="277"/>
      <c r="D79" s="3" t="s">
        <v>1</v>
      </c>
      <c r="E79" s="365" t="s">
        <v>2</v>
      </c>
      <c r="F79" s="47"/>
      <c r="G79" s="36"/>
      <c r="H79" s="4"/>
      <c r="I79" s="4"/>
      <c r="J79" s="3"/>
      <c r="K79" s="4"/>
      <c r="L79" s="6"/>
      <c r="M79" s="7"/>
      <c r="N79" s="6"/>
      <c r="O79" s="7"/>
      <c r="P79" s="7"/>
      <c r="Q79" s="76"/>
    </row>
    <row r="80" spans="1:17" s="5" customFormat="1" ht="15.75" x14ac:dyDescent="0.25">
      <c r="A80" s="73"/>
      <c r="B80" s="332"/>
      <c r="C80" s="277"/>
      <c r="D80" s="83" t="s">
        <v>3</v>
      </c>
      <c r="E80" s="365" t="s">
        <v>2</v>
      </c>
      <c r="F80" s="48"/>
      <c r="G80" s="36"/>
      <c r="H80" s="4"/>
      <c r="I80" s="4"/>
      <c r="J80" s="8"/>
      <c r="K80" s="9"/>
      <c r="L80" s="10"/>
      <c r="M80" s="4"/>
      <c r="N80" s="10"/>
      <c r="O80" s="4"/>
      <c r="P80" s="10"/>
      <c r="Q80" s="76"/>
    </row>
    <row r="81" spans="1:17" s="5" customFormat="1" ht="15.75" x14ac:dyDescent="0.25">
      <c r="A81" s="73"/>
      <c r="B81" s="332"/>
      <c r="C81" s="277"/>
      <c r="D81" s="83" t="s">
        <v>4</v>
      </c>
      <c r="E81" s="365" t="s">
        <v>2</v>
      </c>
      <c r="F81" s="48"/>
      <c r="G81" s="36"/>
      <c r="H81" s="331"/>
      <c r="I81" s="4"/>
      <c r="J81" s="4"/>
      <c r="K81" s="9"/>
      <c r="L81" s="10"/>
      <c r="M81" s="9"/>
      <c r="N81" s="10"/>
      <c r="O81" s="9"/>
      <c r="P81" s="10"/>
      <c r="Q81" s="76"/>
    </row>
    <row r="82" spans="1:17" x14ac:dyDescent="0.25">
      <c r="A82" s="73"/>
      <c r="C82" s="276"/>
      <c r="D82" s="16"/>
      <c r="E82" s="82"/>
      <c r="F82" s="82"/>
      <c r="G82" s="16"/>
      <c r="H82" s="28"/>
      <c r="I82" s="29"/>
      <c r="J82" s="28"/>
      <c r="K82" s="29"/>
      <c r="L82" s="28"/>
      <c r="M82" s="25"/>
      <c r="N82" s="28"/>
      <c r="O82" s="25"/>
      <c r="P82" s="28"/>
    </row>
    <row r="83" spans="1:17" s="12" customFormat="1" ht="30.75" customHeight="1" x14ac:dyDescent="0.2">
      <c r="A83" s="74"/>
      <c r="B83" s="377" t="s">
        <v>5</v>
      </c>
      <c r="C83" s="377"/>
      <c r="D83" s="377"/>
      <c r="E83" s="377"/>
      <c r="F83" s="377"/>
      <c r="G83" s="377"/>
      <c r="H83" s="377"/>
      <c r="I83" s="377"/>
      <c r="J83" s="377"/>
      <c r="K83" s="377"/>
      <c r="L83" s="377"/>
      <c r="M83" s="377"/>
      <c r="N83" s="377"/>
      <c r="O83" s="377"/>
      <c r="P83" s="377"/>
    </row>
    <row r="84" spans="1:17" s="12" customFormat="1" ht="19.350000000000001" customHeight="1" thickBot="1" x14ac:dyDescent="0.3">
      <c r="A84" s="74"/>
      <c r="B84" s="334"/>
      <c r="C84" s="276"/>
      <c r="D84" s="2"/>
      <c r="E84" s="1"/>
      <c r="F84" s="1"/>
      <c r="G84" s="2"/>
      <c r="H84" s="2"/>
      <c r="I84" s="1"/>
      <c r="J84" s="31"/>
      <c r="K84" s="31"/>
      <c r="L84" s="31"/>
      <c r="M84" s="30"/>
      <c r="N84" s="31"/>
      <c r="O84" s="30"/>
      <c r="P84" s="2"/>
      <c r="Q84" s="87"/>
    </row>
    <row r="85" spans="1:17" s="12" customFormat="1" ht="18" customHeight="1" thickBot="1" x14ac:dyDescent="0.3">
      <c r="A85" s="92"/>
      <c r="B85" s="335"/>
      <c r="C85" s="380" t="s">
        <v>6</v>
      </c>
      <c r="D85" s="380"/>
      <c r="E85" s="380"/>
      <c r="F85" s="380"/>
      <c r="G85" s="380"/>
      <c r="H85" s="381"/>
      <c r="I85" s="109"/>
      <c r="J85" s="385"/>
      <c r="K85" s="386"/>
      <c r="L85" s="386"/>
      <c r="M85" s="386"/>
      <c r="N85" s="386"/>
      <c r="O85" s="386"/>
      <c r="P85" s="387"/>
      <c r="Q85" s="75"/>
    </row>
    <row r="86" spans="1:17" s="12" customFormat="1" ht="33" customHeight="1" x14ac:dyDescent="0.25">
      <c r="A86" s="85"/>
      <c r="B86" s="336"/>
      <c r="C86" s="382" t="s">
        <v>7</v>
      </c>
      <c r="D86" s="382"/>
      <c r="E86" s="361"/>
      <c r="F86" s="373" t="s">
        <v>174</v>
      </c>
      <c r="G86" s="373"/>
      <c r="H86" s="374"/>
      <c r="I86" s="1"/>
      <c r="J86" s="388" t="s">
        <v>8</v>
      </c>
      <c r="K86" s="373"/>
      <c r="L86" s="373"/>
      <c r="M86" s="373"/>
      <c r="N86" s="373"/>
      <c r="O86" s="373"/>
      <c r="P86" s="374"/>
      <c r="Q86" s="87"/>
    </row>
    <row r="87" spans="1:17" s="46" customFormat="1" ht="32.25" customHeight="1" x14ac:dyDescent="0.2">
      <c r="A87" s="93"/>
      <c r="B87" s="337" t="s">
        <v>9</v>
      </c>
      <c r="C87" s="376"/>
      <c r="D87" s="376"/>
      <c r="E87" s="44" t="s">
        <v>10</v>
      </c>
      <c r="F87" s="44" t="s">
        <v>11</v>
      </c>
      <c r="G87" s="44" t="s">
        <v>12</v>
      </c>
      <c r="H87" s="110" t="s">
        <v>13</v>
      </c>
      <c r="I87" s="45"/>
      <c r="J87" s="174" t="s">
        <v>14</v>
      </c>
      <c r="K87" s="175"/>
      <c r="L87" s="176" t="s">
        <v>15</v>
      </c>
      <c r="M87" s="363"/>
      <c r="N87" s="176" t="s">
        <v>16</v>
      </c>
      <c r="O87" s="363"/>
      <c r="P87" s="177" t="s">
        <v>13</v>
      </c>
      <c r="Q87" s="88"/>
    </row>
    <row r="88" spans="1:17" s="12" customFormat="1" ht="15.75" x14ac:dyDescent="0.25">
      <c r="A88" s="85"/>
      <c r="B88" s="338"/>
      <c r="C88" s="278"/>
      <c r="D88" s="65"/>
      <c r="E88" s="65"/>
      <c r="F88" s="66"/>
      <c r="G88" s="66"/>
      <c r="H88" s="67"/>
      <c r="I88" s="22"/>
      <c r="J88" s="355">
        <v>8</v>
      </c>
      <c r="K88" s="356"/>
      <c r="L88" s="357">
        <v>8</v>
      </c>
      <c r="M88" s="358"/>
      <c r="N88" s="357">
        <v>8</v>
      </c>
      <c r="O88" s="178"/>
      <c r="P88" s="179">
        <v>24</v>
      </c>
      <c r="Q88" s="87"/>
    </row>
    <row r="89" spans="1:17" s="5" customFormat="1" ht="15" customHeight="1" x14ac:dyDescent="0.25">
      <c r="A89" s="94"/>
      <c r="B89" s="221"/>
      <c r="C89" s="279" t="s">
        <v>17</v>
      </c>
      <c r="D89" s="43" t="s">
        <v>18</v>
      </c>
      <c r="E89" s="219"/>
      <c r="F89" s="124"/>
      <c r="G89" s="124"/>
      <c r="H89" s="220"/>
      <c r="I89" s="15"/>
      <c r="J89" s="221"/>
      <c r="K89" s="219"/>
      <c r="L89" s="219"/>
      <c r="M89" s="219"/>
      <c r="N89" s="124"/>
      <c r="O89" s="124"/>
      <c r="P89" s="220"/>
      <c r="Q89" s="86"/>
    </row>
    <row r="90" spans="1:17" s="5" customFormat="1" ht="15" customHeight="1" x14ac:dyDescent="0.25">
      <c r="A90" s="94"/>
      <c r="B90" s="339"/>
      <c r="C90" s="280" t="s">
        <v>19</v>
      </c>
      <c r="D90" s="194" t="s">
        <v>20</v>
      </c>
      <c r="E90" s="195"/>
      <c r="F90" s="186"/>
      <c r="G90" s="186"/>
      <c r="H90" s="187"/>
      <c r="I90" s="188"/>
      <c r="J90" s="189"/>
      <c r="K90" s="190"/>
      <c r="L90" s="191"/>
      <c r="M90" s="192"/>
      <c r="N90" s="191"/>
      <c r="O90" s="192"/>
      <c r="P90" s="193"/>
      <c r="Q90" s="86"/>
    </row>
    <row r="91" spans="1:17" s="5" customFormat="1" ht="15.75" x14ac:dyDescent="0.25">
      <c r="A91" s="84"/>
      <c r="B91" s="235" t="s">
        <v>21</v>
      </c>
      <c r="C91" s="281"/>
      <c r="D91" s="59" t="s">
        <v>22</v>
      </c>
      <c r="E91" s="61">
        <v>100</v>
      </c>
      <c r="F91" s="61" t="s">
        <v>23</v>
      </c>
      <c r="G91" s="61">
        <v>24</v>
      </c>
      <c r="H91" s="156">
        <f t="shared" ref="H91:H97" si="0">E91*G91</f>
        <v>2400</v>
      </c>
      <c r="I91" s="15"/>
      <c r="J91" s="162">
        <v>800</v>
      </c>
      <c r="K91" s="143"/>
      <c r="L91" s="142">
        <v>800</v>
      </c>
      <c r="M91" s="144"/>
      <c r="N91" s="142">
        <v>800</v>
      </c>
      <c r="O91" s="144"/>
      <c r="P91" s="158">
        <f t="shared" ref="P91:P97" si="1">SUM(J91:O91)</f>
        <v>2400</v>
      </c>
      <c r="Q91" s="86"/>
    </row>
    <row r="92" spans="1:17" s="5" customFormat="1" ht="15.75" x14ac:dyDescent="0.25">
      <c r="A92" s="84"/>
      <c r="B92" s="235" t="s">
        <v>21</v>
      </c>
      <c r="C92" s="281"/>
      <c r="D92" s="229" t="s">
        <v>24</v>
      </c>
      <c r="E92" s="61">
        <v>70</v>
      </c>
      <c r="F92" s="61" t="s">
        <v>23</v>
      </c>
      <c r="G92" s="61">
        <v>24</v>
      </c>
      <c r="H92" s="156">
        <f t="shared" si="0"/>
        <v>1680</v>
      </c>
      <c r="I92" s="15"/>
      <c r="J92" s="162">
        <v>560</v>
      </c>
      <c r="K92" s="144"/>
      <c r="L92" s="142">
        <v>560</v>
      </c>
      <c r="M92" s="144"/>
      <c r="N92" s="142">
        <v>560</v>
      </c>
      <c r="O92" s="144"/>
      <c r="P92" s="158">
        <f t="shared" si="1"/>
        <v>1680</v>
      </c>
      <c r="Q92" s="86"/>
    </row>
    <row r="93" spans="1:17" s="5" customFormat="1" ht="15.75" x14ac:dyDescent="0.25">
      <c r="A93" s="84"/>
      <c r="B93" s="235" t="s">
        <v>21</v>
      </c>
      <c r="C93" s="281"/>
      <c r="D93" s="80" t="s">
        <v>25</v>
      </c>
      <c r="E93" s="58">
        <v>50</v>
      </c>
      <c r="F93" s="61" t="s">
        <v>23</v>
      </c>
      <c r="G93" s="61">
        <v>24</v>
      </c>
      <c r="H93" s="156">
        <f t="shared" si="0"/>
        <v>1200</v>
      </c>
      <c r="I93" s="15"/>
      <c r="J93" s="162">
        <v>400</v>
      </c>
      <c r="K93" s="144"/>
      <c r="L93" s="142">
        <v>400</v>
      </c>
      <c r="M93" s="144"/>
      <c r="N93" s="142">
        <v>400</v>
      </c>
      <c r="O93" s="144"/>
      <c r="P93" s="158">
        <f t="shared" si="1"/>
        <v>1200</v>
      </c>
      <c r="Q93" s="86"/>
    </row>
    <row r="94" spans="1:17" s="5" customFormat="1" ht="15.75" x14ac:dyDescent="0.25">
      <c r="A94" s="84"/>
      <c r="B94" s="235" t="s">
        <v>21</v>
      </c>
      <c r="C94" s="281"/>
      <c r="D94" s="59" t="s">
        <v>26</v>
      </c>
      <c r="E94" s="61">
        <v>40</v>
      </c>
      <c r="F94" s="61" t="s">
        <v>23</v>
      </c>
      <c r="G94" s="61">
        <v>24</v>
      </c>
      <c r="H94" s="156">
        <f t="shared" si="0"/>
        <v>960</v>
      </c>
      <c r="I94" s="15"/>
      <c r="J94" s="162">
        <v>320</v>
      </c>
      <c r="K94" s="143"/>
      <c r="L94" s="142">
        <v>320</v>
      </c>
      <c r="M94" s="144"/>
      <c r="N94" s="142">
        <v>320</v>
      </c>
      <c r="O94" s="144"/>
      <c r="P94" s="158">
        <f t="shared" si="1"/>
        <v>960</v>
      </c>
      <c r="Q94" s="86"/>
    </row>
    <row r="95" spans="1:17" s="5" customFormat="1" ht="15.75" x14ac:dyDescent="0.25">
      <c r="A95" s="84"/>
      <c r="B95" s="235" t="s">
        <v>21</v>
      </c>
      <c r="C95" s="281"/>
      <c r="D95" s="59" t="s">
        <v>27</v>
      </c>
      <c r="E95" s="61">
        <v>30</v>
      </c>
      <c r="F95" s="61" t="s">
        <v>23</v>
      </c>
      <c r="G95" s="61">
        <v>24</v>
      </c>
      <c r="H95" s="156">
        <f t="shared" si="0"/>
        <v>720</v>
      </c>
      <c r="I95" s="15"/>
      <c r="J95" s="162">
        <v>240</v>
      </c>
      <c r="K95" s="143"/>
      <c r="L95" s="142">
        <v>240</v>
      </c>
      <c r="M95" s="144"/>
      <c r="N95" s="142">
        <v>240</v>
      </c>
      <c r="O95" s="144"/>
      <c r="P95" s="158">
        <f t="shared" si="1"/>
        <v>720</v>
      </c>
      <c r="Q95" s="86"/>
    </row>
    <row r="96" spans="1:17" s="5" customFormat="1" ht="15.75" x14ac:dyDescent="0.25">
      <c r="A96" s="84"/>
      <c r="B96" s="235" t="s">
        <v>21</v>
      </c>
      <c r="C96" s="281"/>
      <c r="D96" s="59" t="s">
        <v>28</v>
      </c>
      <c r="E96" s="61">
        <v>60</v>
      </c>
      <c r="F96" s="61" t="s">
        <v>23</v>
      </c>
      <c r="G96" s="61">
        <v>24</v>
      </c>
      <c r="H96" s="156">
        <f t="shared" si="0"/>
        <v>1440</v>
      </c>
      <c r="I96" s="15"/>
      <c r="J96" s="162">
        <v>480</v>
      </c>
      <c r="K96" s="144"/>
      <c r="L96" s="142">
        <v>480</v>
      </c>
      <c r="M96" s="144"/>
      <c r="N96" s="142">
        <v>480</v>
      </c>
      <c r="O96" s="144"/>
      <c r="P96" s="158">
        <f t="shared" si="1"/>
        <v>1440</v>
      </c>
      <c r="Q96" s="86"/>
    </row>
    <row r="97" spans="1:17" s="5" customFormat="1" ht="15.75" x14ac:dyDescent="0.25">
      <c r="A97" s="84"/>
      <c r="B97" s="235" t="s">
        <v>21</v>
      </c>
      <c r="C97" s="282"/>
      <c r="D97" s="59" t="s">
        <v>29</v>
      </c>
      <c r="E97" s="61">
        <v>60</v>
      </c>
      <c r="F97" s="61" t="s">
        <v>23</v>
      </c>
      <c r="G97" s="61">
        <v>24</v>
      </c>
      <c r="H97" s="156">
        <f t="shared" si="0"/>
        <v>1440</v>
      </c>
      <c r="I97" s="15"/>
      <c r="J97" s="162">
        <v>480</v>
      </c>
      <c r="K97" s="144"/>
      <c r="L97" s="142">
        <v>480</v>
      </c>
      <c r="M97" s="144"/>
      <c r="N97" s="142">
        <v>480</v>
      </c>
      <c r="O97" s="144"/>
      <c r="P97" s="158">
        <f t="shared" si="1"/>
        <v>1440</v>
      </c>
      <c r="Q97" s="86"/>
    </row>
    <row r="98" spans="1:17" s="5" customFormat="1" ht="15.75" x14ac:dyDescent="0.25">
      <c r="A98" s="84"/>
      <c r="B98" s="235"/>
      <c r="C98" s="281"/>
      <c r="D98" s="59"/>
      <c r="E98" s="61"/>
      <c r="F98" s="61"/>
      <c r="G98" s="61"/>
      <c r="H98" s="114">
        <f>SUM(H91:H97)</f>
        <v>9840</v>
      </c>
      <c r="I98" s="15"/>
      <c r="J98" s="353">
        <f>SUM(J91:J97)</f>
        <v>3280</v>
      </c>
      <c r="K98" s="144"/>
      <c r="L98" s="353">
        <f>SUM(L91:L97)</f>
        <v>3280</v>
      </c>
      <c r="M98" s="354"/>
      <c r="N98" s="353">
        <f>SUM(N91:N97)</f>
        <v>3280</v>
      </c>
      <c r="O98" s="144"/>
      <c r="P98" s="114">
        <f>SUM(J91:N97)</f>
        <v>9840</v>
      </c>
      <c r="Q98" s="86"/>
    </row>
    <row r="99" spans="1:17" s="5" customFormat="1" ht="15" customHeight="1" x14ac:dyDescent="0.25">
      <c r="A99" s="94"/>
      <c r="B99" s="339"/>
      <c r="C99" s="280" t="s">
        <v>30</v>
      </c>
      <c r="D99" s="194" t="s">
        <v>31</v>
      </c>
      <c r="E99" s="195"/>
      <c r="F99" s="186"/>
      <c r="G99" s="186"/>
      <c r="H99" s="187"/>
      <c r="I99" s="188"/>
      <c r="J99" s="189"/>
      <c r="K99" s="190"/>
      <c r="L99" s="191"/>
      <c r="M99" s="192"/>
      <c r="N99" s="191"/>
      <c r="O99" s="192"/>
      <c r="P99" s="193"/>
      <c r="Q99" s="86"/>
    </row>
    <row r="100" spans="1:17" s="5" customFormat="1" ht="15.75" x14ac:dyDescent="0.25">
      <c r="A100" s="84"/>
      <c r="B100" s="340" t="s">
        <v>32</v>
      </c>
      <c r="C100" s="281"/>
      <c r="D100" s="80" t="s">
        <v>33</v>
      </c>
      <c r="E100" s="58">
        <v>400</v>
      </c>
      <c r="F100" s="61" t="s">
        <v>34</v>
      </c>
      <c r="G100" s="61">
        <v>5</v>
      </c>
      <c r="H100" s="156">
        <f>E100*G100</f>
        <v>2000</v>
      </c>
      <c r="I100" s="15"/>
      <c r="J100" s="162">
        <v>2000</v>
      </c>
      <c r="K100" s="144"/>
      <c r="L100" s="142"/>
      <c r="M100" s="144"/>
      <c r="N100" s="142"/>
      <c r="O100" s="144"/>
      <c r="P100" s="158">
        <f>SUM(J100:O100)</f>
        <v>2000</v>
      </c>
      <c r="Q100" s="86"/>
    </row>
    <row r="101" spans="1:17" s="5" customFormat="1" ht="15.75" x14ac:dyDescent="0.25">
      <c r="A101" s="84"/>
      <c r="B101" s="340">
        <v>2.2999999999999998</v>
      </c>
      <c r="C101" s="281"/>
      <c r="D101" s="80" t="s">
        <v>35</v>
      </c>
      <c r="E101" s="58">
        <v>1000</v>
      </c>
      <c r="F101" s="61" t="s">
        <v>34</v>
      </c>
      <c r="G101" s="61">
        <v>6</v>
      </c>
      <c r="H101" s="156">
        <f>E101*G101</f>
        <v>6000</v>
      </c>
      <c r="I101" s="15"/>
      <c r="J101" s="162">
        <v>2000</v>
      </c>
      <c r="K101" s="144"/>
      <c r="L101" s="142">
        <v>2000</v>
      </c>
      <c r="M101" s="144"/>
      <c r="N101" s="142">
        <v>2000</v>
      </c>
      <c r="O101" s="144"/>
      <c r="P101" s="158">
        <f>SUM(J101:O101)</f>
        <v>6000</v>
      </c>
      <c r="Q101" s="86"/>
    </row>
    <row r="102" spans="1:17" s="5" customFormat="1" ht="15.75" x14ac:dyDescent="0.25">
      <c r="A102" s="84"/>
      <c r="B102" s="235"/>
      <c r="C102" s="281"/>
      <c r="D102" s="59"/>
      <c r="E102" s="61"/>
      <c r="F102" s="61"/>
      <c r="G102" s="61"/>
      <c r="H102" s="114">
        <f>SUM(H100:H101)</f>
        <v>8000</v>
      </c>
      <c r="I102" s="15"/>
      <c r="J102" s="230">
        <f>SUM(J100:J101)</f>
        <v>4000</v>
      </c>
      <c r="K102" s="143"/>
      <c r="L102" s="197">
        <f>SUM(L100:L101)</f>
        <v>2000</v>
      </c>
      <c r="M102" s="144"/>
      <c r="N102" s="197">
        <f>SUM(N100:N101)</f>
        <v>2000</v>
      </c>
      <c r="O102" s="144"/>
      <c r="P102" s="196">
        <f>SUM(J100:O101)</f>
        <v>8000</v>
      </c>
      <c r="Q102" s="86"/>
    </row>
    <row r="103" spans="1:17" s="5" customFormat="1" ht="15.75" x14ac:dyDescent="0.25">
      <c r="A103" s="84"/>
      <c r="B103" s="235"/>
      <c r="C103" s="282"/>
      <c r="D103" s="13" t="s">
        <v>36</v>
      </c>
      <c r="E103" s="126"/>
      <c r="F103" s="52"/>
      <c r="G103" s="52"/>
      <c r="H103" s="112">
        <f>SUM(H98+H102)</f>
        <v>17840</v>
      </c>
      <c r="I103" s="15"/>
      <c r="J103" s="164">
        <f t="shared" ref="J103:P103" si="2">SUM(J98+J102)</f>
        <v>7280</v>
      </c>
      <c r="K103" s="352"/>
      <c r="L103" s="351">
        <f t="shared" si="2"/>
        <v>5280</v>
      </c>
      <c r="M103" s="38"/>
      <c r="N103" s="351">
        <f t="shared" si="2"/>
        <v>5280</v>
      </c>
      <c r="O103" s="352"/>
      <c r="P103" s="112">
        <f t="shared" si="2"/>
        <v>17840</v>
      </c>
      <c r="Q103" s="86"/>
    </row>
    <row r="104" spans="1:17" s="5" customFormat="1" ht="15.75" x14ac:dyDescent="0.25">
      <c r="A104" s="84"/>
      <c r="B104" s="236"/>
      <c r="C104" s="279" t="s">
        <v>37</v>
      </c>
      <c r="D104" s="43" t="s">
        <v>54</v>
      </c>
      <c r="E104" s="53"/>
      <c r="F104" s="124"/>
      <c r="G104" s="124"/>
      <c r="H104" s="113"/>
      <c r="I104" s="15"/>
      <c r="J104" s="165"/>
      <c r="K104" s="24"/>
      <c r="L104" s="24"/>
      <c r="M104" s="24"/>
      <c r="N104" s="24"/>
      <c r="O104" s="24"/>
      <c r="P104" s="100"/>
      <c r="Q104" s="86"/>
    </row>
    <row r="105" spans="1:17" s="5" customFormat="1" ht="15.75" x14ac:dyDescent="0.25">
      <c r="A105" s="84"/>
      <c r="B105" s="141"/>
      <c r="C105" s="288" t="s">
        <v>19</v>
      </c>
      <c r="D105" s="32" t="s">
        <v>55</v>
      </c>
      <c r="E105" s="125"/>
      <c r="F105" s="50"/>
      <c r="G105" s="125"/>
      <c r="H105" s="231"/>
      <c r="I105" s="15"/>
      <c r="J105" s="161"/>
      <c r="K105" s="35"/>
      <c r="L105" s="34"/>
      <c r="M105" s="18"/>
      <c r="N105" s="34"/>
      <c r="O105" s="18"/>
      <c r="P105" s="99"/>
      <c r="Q105" s="86"/>
    </row>
    <row r="106" spans="1:17" s="5" customFormat="1" ht="15.75" x14ac:dyDescent="0.25">
      <c r="A106" s="84"/>
      <c r="B106" s="235" t="s">
        <v>21</v>
      </c>
      <c r="C106" s="284"/>
      <c r="D106" s="59" t="s">
        <v>56</v>
      </c>
      <c r="E106" s="61">
        <v>400</v>
      </c>
      <c r="F106" s="61" t="s">
        <v>57</v>
      </c>
      <c r="G106" s="61">
        <v>4</v>
      </c>
      <c r="H106" s="155">
        <f>E106*G106</f>
        <v>1600</v>
      </c>
      <c r="I106" s="15"/>
      <c r="J106" s="166">
        <v>550</v>
      </c>
      <c r="K106" s="144"/>
      <c r="L106" s="145">
        <v>550</v>
      </c>
      <c r="M106" s="144"/>
      <c r="N106" s="145">
        <v>500</v>
      </c>
      <c r="O106" s="144"/>
      <c r="P106" s="158">
        <f>SUM(J106:O106)</f>
        <v>1600</v>
      </c>
      <c r="Q106" s="86"/>
    </row>
    <row r="107" spans="1:17" s="5" customFormat="1" ht="15.75" x14ac:dyDescent="0.25">
      <c r="A107" s="84"/>
      <c r="B107" s="342" t="s">
        <v>58</v>
      </c>
      <c r="C107" s="289"/>
      <c r="D107" s="60" t="s">
        <v>59</v>
      </c>
      <c r="E107" s="61">
        <v>30</v>
      </c>
      <c r="F107" s="61" t="s">
        <v>34</v>
      </c>
      <c r="G107" s="61">
        <v>20</v>
      </c>
      <c r="H107" s="155">
        <f>E107*G107</f>
        <v>600</v>
      </c>
      <c r="I107" s="15"/>
      <c r="J107" s="167">
        <v>0</v>
      </c>
      <c r="K107" s="146"/>
      <c r="L107" s="146">
        <v>300</v>
      </c>
      <c r="M107" s="146"/>
      <c r="N107" s="146">
        <v>300</v>
      </c>
      <c r="O107" s="146"/>
      <c r="P107" s="158">
        <f>SUM(J107:O107)</f>
        <v>600</v>
      </c>
      <c r="Q107" s="86"/>
    </row>
    <row r="108" spans="1:17" s="5" customFormat="1" ht="15.75" x14ac:dyDescent="0.25">
      <c r="A108" s="84"/>
      <c r="B108" s="235"/>
      <c r="C108" s="284"/>
      <c r="D108" s="68" t="s">
        <v>167</v>
      </c>
      <c r="E108" s="52"/>
      <c r="F108" s="52"/>
      <c r="G108" s="127"/>
      <c r="H108" s="114">
        <f>SUM(H106:H107)</f>
        <v>2200</v>
      </c>
      <c r="I108" s="15"/>
      <c r="J108" s="230">
        <f>SUM(J106:J107)</f>
        <v>550</v>
      </c>
      <c r="K108" s="16"/>
      <c r="L108" s="197">
        <f>SUM(L106:L107)</f>
        <v>850</v>
      </c>
      <c r="M108" s="16"/>
      <c r="N108" s="197">
        <f>SUM(N106:N107)</f>
        <v>800</v>
      </c>
      <c r="O108" s="16"/>
      <c r="P108" s="196">
        <f>SUM(J106:O107)</f>
        <v>2200</v>
      </c>
      <c r="Q108" s="86"/>
    </row>
    <row r="109" spans="1:17" s="5" customFormat="1" ht="15.75" x14ac:dyDescent="0.25">
      <c r="A109" s="94"/>
      <c r="B109" s="141"/>
      <c r="C109" s="288" t="s">
        <v>30</v>
      </c>
      <c r="D109" s="32" t="s">
        <v>60</v>
      </c>
      <c r="E109" s="125"/>
      <c r="F109" s="50"/>
      <c r="G109" s="125"/>
      <c r="H109" s="111"/>
      <c r="I109" s="15"/>
      <c r="J109" s="161"/>
      <c r="K109" s="35"/>
      <c r="L109" s="34"/>
      <c r="M109" s="18"/>
      <c r="N109" s="34"/>
      <c r="O109" s="18"/>
      <c r="P109" s="99"/>
      <c r="Q109" s="86"/>
    </row>
    <row r="110" spans="1:17" s="5" customFormat="1" ht="15.75" x14ac:dyDescent="0.25">
      <c r="A110" s="95"/>
      <c r="B110" s="342">
        <v>2.2999999999999998</v>
      </c>
      <c r="C110" s="289"/>
      <c r="D110" s="60" t="s">
        <v>61</v>
      </c>
      <c r="E110" s="61">
        <v>400</v>
      </c>
      <c r="F110" s="61" t="s">
        <v>57</v>
      </c>
      <c r="G110" s="61">
        <v>4</v>
      </c>
      <c r="H110" s="155">
        <f>E110*G110</f>
        <v>1600</v>
      </c>
      <c r="I110" s="15"/>
      <c r="J110" s="167">
        <v>0</v>
      </c>
      <c r="K110" s="144"/>
      <c r="L110" s="145">
        <v>800</v>
      </c>
      <c r="M110" s="144"/>
      <c r="N110" s="145">
        <v>800</v>
      </c>
      <c r="O110" s="144"/>
      <c r="P110" s="158">
        <f>SUM(J110:O110)</f>
        <v>1600</v>
      </c>
      <c r="Q110" s="86"/>
    </row>
    <row r="111" spans="1:17" s="5" customFormat="1" ht="29.25" x14ac:dyDescent="0.25">
      <c r="A111" s="96"/>
      <c r="B111" s="342">
        <v>2.2999999999999998</v>
      </c>
      <c r="C111" s="289"/>
      <c r="D111" s="60" t="s">
        <v>62</v>
      </c>
      <c r="E111" s="61">
        <v>30</v>
      </c>
      <c r="F111" s="61" t="s">
        <v>34</v>
      </c>
      <c r="G111" s="61">
        <v>20</v>
      </c>
      <c r="H111" s="155">
        <f>E111*G111</f>
        <v>600</v>
      </c>
      <c r="I111" s="15"/>
      <c r="J111" s="167">
        <v>0</v>
      </c>
      <c r="K111" s="146"/>
      <c r="L111" s="146">
        <v>300</v>
      </c>
      <c r="M111" s="146"/>
      <c r="N111" s="146">
        <v>300</v>
      </c>
      <c r="O111" s="146"/>
      <c r="P111" s="158">
        <f>SUM(J111:O111)</f>
        <v>600</v>
      </c>
      <c r="Q111" s="86"/>
    </row>
    <row r="112" spans="1:17" s="5" customFormat="1" ht="15.75" x14ac:dyDescent="0.25">
      <c r="A112" s="84"/>
      <c r="B112" s="246"/>
      <c r="C112" s="289"/>
      <c r="D112" s="68" t="s">
        <v>168</v>
      </c>
      <c r="E112" s="52"/>
      <c r="F112" s="39"/>
      <c r="G112" s="128"/>
      <c r="H112" s="114">
        <f>SUM(H110:H111)</f>
        <v>2200</v>
      </c>
      <c r="I112" s="15"/>
      <c r="J112" s="230">
        <f>SUM(J110:J111)</f>
        <v>0</v>
      </c>
      <c r="K112" s="17"/>
      <c r="L112" s="197">
        <f>SUM(L110:L111)</f>
        <v>1100</v>
      </c>
      <c r="M112" s="17"/>
      <c r="N112" s="197">
        <f>SUM(N110:N111)</f>
        <v>1100</v>
      </c>
      <c r="O112" s="17"/>
      <c r="P112" s="196">
        <f>SUM(J110:O111)</f>
        <v>2200</v>
      </c>
      <c r="Q112" s="86"/>
    </row>
    <row r="113" spans="1:17" s="5" customFormat="1" ht="15.75" x14ac:dyDescent="0.25">
      <c r="A113" s="84"/>
      <c r="B113" s="141"/>
      <c r="C113" s="288" t="s">
        <v>63</v>
      </c>
      <c r="D113" s="32" t="s">
        <v>64</v>
      </c>
      <c r="E113" s="125"/>
      <c r="F113" s="50"/>
      <c r="G113" s="125"/>
      <c r="H113" s="231"/>
      <c r="I113" s="15"/>
      <c r="J113" s="161"/>
      <c r="K113" s="35"/>
      <c r="L113" s="34"/>
      <c r="M113" s="18"/>
      <c r="N113" s="34"/>
      <c r="O113" s="18"/>
      <c r="P113" s="99"/>
      <c r="Q113" s="86"/>
    </row>
    <row r="114" spans="1:17" s="5" customFormat="1" ht="15" customHeight="1" x14ac:dyDescent="0.25">
      <c r="A114" s="84"/>
      <c r="B114" s="340">
        <v>1.2</v>
      </c>
      <c r="C114" s="325"/>
      <c r="D114" s="319" t="s">
        <v>65</v>
      </c>
      <c r="E114" s="226">
        <v>25</v>
      </c>
      <c r="F114" s="227" t="s">
        <v>66</v>
      </c>
      <c r="G114" s="227">
        <v>500</v>
      </c>
      <c r="H114" s="160">
        <f>E114*G114</f>
        <v>12500</v>
      </c>
      <c r="I114" s="15"/>
      <c r="J114" s="162">
        <v>6250</v>
      </c>
      <c r="K114" s="144"/>
      <c r="L114" s="142">
        <v>6250</v>
      </c>
      <c r="M114" s="144"/>
      <c r="N114" s="142">
        <v>0</v>
      </c>
      <c r="O114" s="144"/>
      <c r="P114" s="158">
        <f>SUM(J114:O114)</f>
        <v>12500</v>
      </c>
      <c r="Q114" s="86"/>
    </row>
    <row r="115" spans="1:17" s="5" customFormat="1" ht="18" customHeight="1" x14ac:dyDescent="0.25">
      <c r="A115" s="84"/>
      <c r="B115" s="340">
        <v>1.4</v>
      </c>
      <c r="C115" s="306"/>
      <c r="D115" s="318" t="s">
        <v>67</v>
      </c>
      <c r="E115" s="132"/>
      <c r="F115" s="133"/>
      <c r="G115" s="134"/>
      <c r="H115" s="123"/>
      <c r="I115" s="105"/>
      <c r="J115" s="169"/>
      <c r="K115" s="84"/>
      <c r="L115" s="107"/>
      <c r="M115" s="106"/>
      <c r="N115" s="107"/>
      <c r="O115" s="106"/>
      <c r="P115" s="108"/>
      <c r="Q115" s="86"/>
    </row>
    <row r="116" spans="1:17" s="5" customFormat="1" ht="17.25" customHeight="1" x14ac:dyDescent="0.25">
      <c r="A116" s="207"/>
      <c r="B116" s="340"/>
      <c r="C116" s="306"/>
      <c r="D116" s="307" t="s">
        <v>68</v>
      </c>
      <c r="E116" s="61">
        <v>15</v>
      </c>
      <c r="F116" s="61" t="s">
        <v>69</v>
      </c>
      <c r="G116" s="135">
        <v>100</v>
      </c>
      <c r="H116" s="154">
        <f t="shared" ref="H116:H121" si="3">E116*G116</f>
        <v>1500</v>
      </c>
      <c r="I116" s="15"/>
      <c r="J116" s="162">
        <v>0</v>
      </c>
      <c r="K116" s="151"/>
      <c r="L116" s="142">
        <v>0</v>
      </c>
      <c r="M116" s="152"/>
      <c r="N116" s="142">
        <v>1500</v>
      </c>
      <c r="O116" s="152"/>
      <c r="P116" s="158">
        <f t="shared" ref="P116:P121" si="4">SUM(J116:O116)</f>
        <v>1500</v>
      </c>
      <c r="Q116" s="76"/>
    </row>
    <row r="117" spans="1:17" s="5" customFormat="1" ht="15.75" x14ac:dyDescent="0.25">
      <c r="A117" s="84"/>
      <c r="B117" s="340"/>
      <c r="C117" s="306"/>
      <c r="D117" s="307" t="s">
        <v>70</v>
      </c>
      <c r="E117" s="61">
        <v>30</v>
      </c>
      <c r="F117" s="61" t="s">
        <v>69</v>
      </c>
      <c r="G117" s="135">
        <v>100</v>
      </c>
      <c r="H117" s="156">
        <f t="shared" si="3"/>
        <v>3000</v>
      </c>
      <c r="I117" s="15"/>
      <c r="J117" s="162">
        <v>0</v>
      </c>
      <c r="K117" s="151"/>
      <c r="L117" s="142">
        <v>0</v>
      </c>
      <c r="M117" s="152"/>
      <c r="N117" s="142">
        <v>3000</v>
      </c>
      <c r="O117" s="152"/>
      <c r="P117" s="158">
        <f t="shared" si="4"/>
        <v>3000</v>
      </c>
      <c r="Q117" s="86"/>
    </row>
    <row r="118" spans="1:17" s="5" customFormat="1" ht="28.5" x14ac:dyDescent="0.25">
      <c r="A118" s="84"/>
      <c r="B118" s="340">
        <v>2.4</v>
      </c>
      <c r="C118" s="306"/>
      <c r="D118" s="318" t="s">
        <v>71</v>
      </c>
      <c r="E118" s="227">
        <v>500</v>
      </c>
      <c r="F118" s="227" t="s">
        <v>72</v>
      </c>
      <c r="G118" s="227">
        <v>8</v>
      </c>
      <c r="H118" s="156">
        <f t="shared" si="3"/>
        <v>4000</v>
      </c>
      <c r="I118" s="15"/>
      <c r="J118" s="162">
        <v>1500</v>
      </c>
      <c r="K118" s="144"/>
      <c r="L118" s="142">
        <v>1500</v>
      </c>
      <c r="M118" s="144"/>
      <c r="N118" s="142">
        <v>1000</v>
      </c>
      <c r="O118" s="144"/>
      <c r="P118" s="158">
        <f t="shared" si="4"/>
        <v>4000</v>
      </c>
      <c r="Q118" s="86"/>
    </row>
    <row r="119" spans="1:17" s="5" customFormat="1" ht="15.75" x14ac:dyDescent="0.25">
      <c r="A119" s="84"/>
      <c r="B119" s="340">
        <v>2.6</v>
      </c>
      <c r="C119" s="325"/>
      <c r="D119" s="319" t="s">
        <v>73</v>
      </c>
      <c r="E119" s="226">
        <v>25</v>
      </c>
      <c r="F119" s="227" t="s">
        <v>66</v>
      </c>
      <c r="G119" s="227">
        <v>100</v>
      </c>
      <c r="H119" s="155">
        <f t="shared" si="3"/>
        <v>2500</v>
      </c>
      <c r="I119" s="15"/>
      <c r="J119" s="162">
        <v>0</v>
      </c>
      <c r="K119" s="144"/>
      <c r="L119" s="142">
        <v>2500</v>
      </c>
      <c r="M119" s="144"/>
      <c r="N119" s="142">
        <v>0</v>
      </c>
      <c r="O119" s="144"/>
      <c r="P119" s="158">
        <f t="shared" si="4"/>
        <v>2500</v>
      </c>
      <c r="Q119" s="86"/>
    </row>
    <row r="120" spans="1:17" s="20" customFormat="1" ht="15.75" x14ac:dyDescent="0.25">
      <c r="A120" s="97"/>
      <c r="B120" s="342">
        <v>2.7</v>
      </c>
      <c r="C120" s="324"/>
      <c r="D120" s="326" t="s">
        <v>74</v>
      </c>
      <c r="E120" s="228">
        <v>75</v>
      </c>
      <c r="F120" s="228" t="s">
        <v>75</v>
      </c>
      <c r="G120" s="228">
        <v>24</v>
      </c>
      <c r="H120" s="160">
        <f t="shared" si="3"/>
        <v>1800</v>
      </c>
      <c r="I120" s="15"/>
      <c r="J120" s="162">
        <v>0</v>
      </c>
      <c r="K120" s="148"/>
      <c r="L120" s="146">
        <v>900</v>
      </c>
      <c r="M120" s="148"/>
      <c r="N120" s="146">
        <v>900</v>
      </c>
      <c r="O120" s="148"/>
      <c r="P120" s="158">
        <f t="shared" si="4"/>
        <v>1800</v>
      </c>
      <c r="Q120" s="89"/>
    </row>
    <row r="121" spans="1:17" s="5" customFormat="1" ht="15.75" x14ac:dyDescent="0.25">
      <c r="A121" s="84"/>
      <c r="B121" s="340">
        <v>3.2</v>
      </c>
      <c r="C121" s="306"/>
      <c r="D121" s="318" t="s">
        <v>76</v>
      </c>
      <c r="E121" s="227">
        <v>25</v>
      </c>
      <c r="F121" s="227" t="s">
        <v>66</v>
      </c>
      <c r="G121" s="227">
        <v>100</v>
      </c>
      <c r="H121" s="155">
        <f t="shared" si="3"/>
        <v>2500</v>
      </c>
      <c r="I121" s="15"/>
      <c r="J121" s="162">
        <v>0</v>
      </c>
      <c r="K121" s="144"/>
      <c r="L121" s="142">
        <v>2500</v>
      </c>
      <c r="M121" s="144"/>
      <c r="N121" s="142">
        <v>0</v>
      </c>
      <c r="O121" s="144"/>
      <c r="P121" s="158">
        <f t="shared" si="4"/>
        <v>2500</v>
      </c>
      <c r="Q121" s="86"/>
    </row>
    <row r="122" spans="1:17" s="5" customFormat="1" ht="15.75" x14ac:dyDescent="0.25">
      <c r="A122" s="96"/>
      <c r="B122" s="235"/>
      <c r="C122" s="284"/>
      <c r="D122" s="68" t="s">
        <v>169</v>
      </c>
      <c r="E122" s="52"/>
      <c r="F122" s="52"/>
      <c r="G122" s="127"/>
      <c r="H122" s="114">
        <f>SUM(H114:H121)</f>
        <v>27800</v>
      </c>
      <c r="I122" s="15"/>
      <c r="J122" s="230">
        <f>SUM(J114:J121)</f>
        <v>7750</v>
      </c>
      <c r="K122" s="16"/>
      <c r="L122" s="197">
        <f>SUM(L114:L121)</f>
        <v>13650</v>
      </c>
      <c r="M122" s="16"/>
      <c r="N122" s="197">
        <f>SUM(N114:N121)</f>
        <v>6400</v>
      </c>
      <c r="O122" s="16"/>
      <c r="P122" s="196">
        <f>SUM(J114:O121)</f>
        <v>27800</v>
      </c>
      <c r="Q122" s="86"/>
    </row>
    <row r="123" spans="1:17" s="5" customFormat="1" ht="15.75" x14ac:dyDescent="0.25">
      <c r="A123" s="84"/>
      <c r="B123" s="246"/>
      <c r="C123" s="283"/>
      <c r="D123" s="13" t="s">
        <v>39</v>
      </c>
      <c r="E123" s="54"/>
      <c r="F123" s="39"/>
      <c r="G123" s="39"/>
      <c r="H123" s="116">
        <f>SUM(H122+H112+H108)</f>
        <v>32200</v>
      </c>
      <c r="I123" s="15"/>
      <c r="J123" s="164">
        <f>SUM(J122+J112+J108)</f>
        <v>8300</v>
      </c>
      <c r="K123" s="17"/>
      <c r="L123" s="70">
        <f>SUM(L122+L112+L108)</f>
        <v>15600</v>
      </c>
      <c r="M123" s="17"/>
      <c r="N123" s="70">
        <f>SUM(N122+N112+N108)</f>
        <v>8300</v>
      </c>
      <c r="O123" s="17"/>
      <c r="P123" s="102">
        <f>SUM(P122+P112+P108)</f>
        <v>32200</v>
      </c>
      <c r="Q123" s="86"/>
    </row>
    <row r="124" spans="1:17" s="5" customFormat="1" ht="15.75" x14ac:dyDescent="0.25">
      <c r="A124" s="84"/>
      <c r="B124" s="236"/>
      <c r="C124" s="279" t="s">
        <v>40</v>
      </c>
      <c r="D124" s="43" t="s">
        <v>41</v>
      </c>
      <c r="E124" s="53"/>
      <c r="F124" s="124"/>
      <c r="G124" s="124"/>
      <c r="H124" s="113"/>
      <c r="I124" s="15"/>
      <c r="J124" s="165"/>
      <c r="K124" s="24"/>
      <c r="L124" s="24"/>
      <c r="M124" s="24"/>
      <c r="N124" s="24"/>
      <c r="O124" s="24"/>
      <c r="P124" s="100"/>
      <c r="Q124" s="86"/>
    </row>
    <row r="125" spans="1:17" s="5" customFormat="1" ht="15.75" x14ac:dyDescent="0.25">
      <c r="A125" s="95"/>
      <c r="B125" s="343"/>
      <c r="C125" s="286" t="s">
        <v>19</v>
      </c>
      <c r="D125" s="79" t="s">
        <v>42</v>
      </c>
      <c r="E125" s="50"/>
      <c r="F125" s="78"/>
      <c r="G125" s="78"/>
      <c r="H125" s="119"/>
      <c r="I125" s="15"/>
      <c r="J125" s="161"/>
      <c r="K125" s="35"/>
      <c r="L125" s="34"/>
      <c r="M125" s="18"/>
      <c r="N125" s="34"/>
      <c r="O125" s="18"/>
      <c r="P125" s="99"/>
      <c r="Q125" s="86"/>
    </row>
    <row r="126" spans="1:17" s="5" customFormat="1" ht="15.75" x14ac:dyDescent="0.25">
      <c r="A126" s="84"/>
      <c r="B126" s="235" t="s">
        <v>21</v>
      </c>
      <c r="C126" s="281"/>
      <c r="D126" s="59" t="s">
        <v>43</v>
      </c>
      <c r="E126" s="61">
        <v>700</v>
      </c>
      <c r="F126" s="61" t="s">
        <v>11</v>
      </c>
      <c r="G126" s="135">
        <v>2</v>
      </c>
      <c r="H126" s="156">
        <f>E126*G126</f>
        <v>1400</v>
      </c>
      <c r="I126" s="15"/>
      <c r="J126" s="172">
        <v>1400</v>
      </c>
      <c r="K126" s="144"/>
      <c r="L126" s="142">
        <v>0</v>
      </c>
      <c r="M126" s="144"/>
      <c r="N126" s="142">
        <v>0</v>
      </c>
      <c r="O126" s="144"/>
      <c r="P126" s="158">
        <f>SUM(J126:O126)</f>
        <v>1400</v>
      </c>
      <c r="Q126" s="86"/>
    </row>
    <row r="127" spans="1:17" s="5" customFormat="1" ht="15.75" x14ac:dyDescent="0.25">
      <c r="A127" s="84"/>
      <c r="B127" s="235" t="s">
        <v>21</v>
      </c>
      <c r="C127" s="281"/>
      <c r="D127" s="59" t="s">
        <v>44</v>
      </c>
      <c r="E127" s="61">
        <v>650</v>
      </c>
      <c r="F127" s="61" t="s">
        <v>11</v>
      </c>
      <c r="G127" s="135">
        <v>1</v>
      </c>
      <c r="H127" s="156">
        <f>E127*G127</f>
        <v>650</v>
      </c>
      <c r="I127" s="15"/>
      <c r="J127" s="172">
        <v>650</v>
      </c>
      <c r="K127" s="144"/>
      <c r="L127" s="142">
        <v>0</v>
      </c>
      <c r="M127" s="144"/>
      <c r="N127" s="142">
        <v>0</v>
      </c>
      <c r="O127" s="144"/>
      <c r="P127" s="158">
        <f>SUM(J127:O127)</f>
        <v>650</v>
      </c>
      <c r="Q127" s="86"/>
    </row>
    <row r="128" spans="1:17" s="5" customFormat="1" ht="15.75" x14ac:dyDescent="0.25">
      <c r="A128" s="84"/>
      <c r="B128" s="235" t="s">
        <v>21</v>
      </c>
      <c r="C128" s="281"/>
      <c r="D128" s="59" t="s">
        <v>45</v>
      </c>
      <c r="E128" s="61">
        <v>600</v>
      </c>
      <c r="F128" s="61" t="s">
        <v>11</v>
      </c>
      <c r="G128" s="135">
        <v>1</v>
      </c>
      <c r="H128" s="155">
        <f>E128*G128</f>
        <v>600</v>
      </c>
      <c r="I128" s="15"/>
      <c r="J128" s="172">
        <v>600</v>
      </c>
      <c r="K128" s="144"/>
      <c r="L128" s="142">
        <v>0</v>
      </c>
      <c r="M128" s="144"/>
      <c r="N128" s="142">
        <v>0</v>
      </c>
      <c r="O128" s="144"/>
      <c r="P128" s="158">
        <f>SUM(J128:O128)</f>
        <v>600</v>
      </c>
      <c r="Q128" s="86"/>
    </row>
    <row r="129" spans="1:17" s="5" customFormat="1" ht="15.75" x14ac:dyDescent="0.25">
      <c r="A129" s="84"/>
      <c r="B129" s="235" t="s">
        <v>21</v>
      </c>
      <c r="C129" s="281"/>
      <c r="D129" s="59" t="s">
        <v>46</v>
      </c>
      <c r="E129" s="61">
        <v>250</v>
      </c>
      <c r="F129" s="61" t="s">
        <v>11</v>
      </c>
      <c r="G129" s="275">
        <v>1</v>
      </c>
      <c r="H129" s="155">
        <f>E129*G129</f>
        <v>250</v>
      </c>
      <c r="I129" s="15"/>
      <c r="J129" s="172">
        <v>250</v>
      </c>
      <c r="K129" s="144"/>
      <c r="L129" s="142"/>
      <c r="M129" s="144"/>
      <c r="N129" s="142"/>
      <c r="O129" s="144"/>
      <c r="P129" s="158">
        <f>SUM(J129:O129)</f>
        <v>250</v>
      </c>
      <c r="Q129" s="86"/>
    </row>
    <row r="130" spans="1:17" s="5" customFormat="1" ht="15.75" x14ac:dyDescent="0.25">
      <c r="A130" s="84"/>
      <c r="B130" s="235"/>
      <c r="C130" s="281"/>
      <c r="D130" s="68" t="s">
        <v>170</v>
      </c>
      <c r="E130" s="52"/>
      <c r="F130" s="52"/>
      <c r="G130" s="136"/>
      <c r="H130" s="114">
        <f>SUM(H126:H129)</f>
        <v>2900</v>
      </c>
      <c r="I130" s="15"/>
      <c r="J130" s="163">
        <f>SUM(J126:J129)</f>
        <v>2900</v>
      </c>
      <c r="K130" s="16"/>
      <c r="L130" s="57">
        <f>SUM(L126:L129)</f>
        <v>0</v>
      </c>
      <c r="M130" s="16"/>
      <c r="N130" s="57">
        <f>SUM(N126:N129)</f>
        <v>0</v>
      </c>
      <c r="O130" s="16"/>
      <c r="P130" s="101">
        <f>SUM(J126:O129)</f>
        <v>2900</v>
      </c>
      <c r="Q130" s="86"/>
    </row>
    <row r="131" spans="1:17" s="5" customFormat="1" ht="15.75" x14ac:dyDescent="0.25">
      <c r="A131" s="84"/>
      <c r="B131" s="141"/>
      <c r="C131" s="286" t="s">
        <v>30</v>
      </c>
      <c r="D131" s="79" t="s">
        <v>47</v>
      </c>
      <c r="E131" s="137"/>
      <c r="F131" s="137"/>
      <c r="G131" s="137"/>
      <c r="H131" s="359"/>
      <c r="I131" s="25"/>
      <c r="J131" s="161"/>
      <c r="K131" s="35"/>
      <c r="L131" s="34"/>
      <c r="M131" s="18"/>
      <c r="N131" s="34"/>
      <c r="O131" s="18"/>
      <c r="P131" s="99"/>
      <c r="Q131" s="76"/>
    </row>
    <row r="132" spans="1:17" s="20" customFormat="1" ht="15.75" x14ac:dyDescent="0.25">
      <c r="A132" s="97"/>
      <c r="B132" s="235" t="s">
        <v>21</v>
      </c>
      <c r="C132" s="287"/>
      <c r="D132" s="140" t="s">
        <v>48</v>
      </c>
      <c r="E132" s="58">
        <v>2</v>
      </c>
      <c r="F132" s="58" t="s">
        <v>49</v>
      </c>
      <c r="G132" s="58">
        <v>50</v>
      </c>
      <c r="H132" s="155">
        <f>E132*G132</f>
        <v>100</v>
      </c>
      <c r="I132" s="15"/>
      <c r="J132" s="162">
        <v>100</v>
      </c>
      <c r="K132" s="148"/>
      <c r="L132" s="146"/>
      <c r="M132" s="148"/>
      <c r="N132" s="146"/>
      <c r="O132" s="148"/>
      <c r="P132" s="158">
        <f>SUM(J132:O132)</f>
        <v>100</v>
      </c>
      <c r="Q132" s="89"/>
    </row>
    <row r="133" spans="1:17" s="5" customFormat="1" x14ac:dyDescent="0.2">
      <c r="A133" s="84"/>
      <c r="B133" s="235" t="s">
        <v>21</v>
      </c>
      <c r="C133" s="281"/>
      <c r="D133" s="59" t="s">
        <v>50</v>
      </c>
      <c r="E133" s="61">
        <v>1</v>
      </c>
      <c r="F133" s="58" t="s">
        <v>49</v>
      </c>
      <c r="G133" s="135">
        <v>60</v>
      </c>
      <c r="H133" s="155">
        <f>E133*G133</f>
        <v>60</v>
      </c>
      <c r="I133" s="25"/>
      <c r="J133" s="162">
        <v>60</v>
      </c>
      <c r="K133" s="144"/>
      <c r="L133" s="142">
        <v>0</v>
      </c>
      <c r="M133" s="144"/>
      <c r="N133" s="142">
        <v>0</v>
      </c>
      <c r="O133" s="144"/>
      <c r="P133" s="158">
        <f>SUM(J133:O133)</f>
        <v>60</v>
      </c>
      <c r="Q133" s="76"/>
    </row>
    <row r="134" spans="1:17" s="5" customFormat="1" x14ac:dyDescent="0.2">
      <c r="A134" s="84"/>
      <c r="B134" s="235" t="s">
        <v>21</v>
      </c>
      <c r="C134" s="281"/>
      <c r="D134" s="59" t="s">
        <v>51</v>
      </c>
      <c r="E134" s="61">
        <v>8</v>
      </c>
      <c r="F134" s="58" t="s">
        <v>49</v>
      </c>
      <c r="G134" s="135">
        <v>25</v>
      </c>
      <c r="H134" s="155">
        <f>E134*G134</f>
        <v>200</v>
      </c>
      <c r="I134" s="25"/>
      <c r="J134" s="162">
        <v>200</v>
      </c>
      <c r="K134" s="144"/>
      <c r="L134" s="142"/>
      <c r="M134" s="144"/>
      <c r="N134" s="142"/>
      <c r="O134" s="144"/>
      <c r="P134" s="158">
        <f>SUM(J134:O134)</f>
        <v>200</v>
      </c>
      <c r="Q134" s="76"/>
    </row>
    <row r="135" spans="1:17" s="5" customFormat="1" x14ac:dyDescent="0.2">
      <c r="A135" s="84"/>
      <c r="B135" s="344"/>
      <c r="C135" s="281"/>
      <c r="D135" s="68" t="s">
        <v>171</v>
      </c>
      <c r="E135" s="138"/>
      <c r="F135" s="138"/>
      <c r="G135" s="360"/>
      <c r="H135" s="115">
        <f>SUM(H132:H134)</f>
        <v>360</v>
      </c>
      <c r="I135" s="25"/>
      <c r="J135" s="163">
        <f>SUM(J132:J134)</f>
        <v>360</v>
      </c>
      <c r="K135" s="16"/>
      <c r="L135" s="57">
        <f>SUM(L132:L134)</f>
        <v>0</v>
      </c>
      <c r="M135" s="16"/>
      <c r="N135" s="57">
        <f>SUM(N132:N134)</f>
        <v>0</v>
      </c>
      <c r="O135" s="16"/>
      <c r="P135" s="101">
        <f>SUM(J132:O134)</f>
        <v>360</v>
      </c>
      <c r="Q135" s="76"/>
    </row>
    <row r="136" spans="1:17" s="5" customFormat="1" ht="15.75" x14ac:dyDescent="0.25">
      <c r="A136" s="84"/>
      <c r="B136" s="235"/>
      <c r="C136" s="281"/>
      <c r="D136" s="13" t="s">
        <v>52</v>
      </c>
      <c r="E136" s="126"/>
      <c r="F136" s="127"/>
      <c r="G136" s="127"/>
      <c r="H136" s="112">
        <f>SUM(H130,H135)</f>
        <v>3260</v>
      </c>
      <c r="I136" s="15"/>
      <c r="J136" s="173">
        <f>SUM(J130,J135)</f>
        <v>3260</v>
      </c>
      <c r="K136" s="38"/>
      <c r="L136" s="71">
        <f>SUM(L130,L135)</f>
        <v>0</v>
      </c>
      <c r="M136" s="38"/>
      <c r="N136" s="71">
        <f>SUM(N130,N135)</f>
        <v>0</v>
      </c>
      <c r="O136" s="38"/>
      <c r="P136" s="104">
        <f>SUM(P130+P135)</f>
        <v>3260</v>
      </c>
      <c r="Q136" s="86"/>
    </row>
    <row r="137" spans="1:17" s="5" customFormat="1" ht="15.75" x14ac:dyDescent="0.25">
      <c r="A137" s="84"/>
      <c r="B137" s="345"/>
      <c r="C137" s="279" t="s">
        <v>53</v>
      </c>
      <c r="D137" s="43" t="s">
        <v>79</v>
      </c>
      <c r="E137" s="53"/>
      <c r="F137" s="124"/>
      <c r="G137" s="129"/>
      <c r="H137" s="117"/>
      <c r="I137" s="15"/>
      <c r="J137" s="165"/>
      <c r="K137" s="24"/>
      <c r="L137" s="24"/>
      <c r="M137" s="24"/>
      <c r="N137" s="24"/>
      <c r="O137" s="24"/>
      <c r="P137" s="100"/>
      <c r="Q137" s="86"/>
    </row>
    <row r="138" spans="1:17" s="5" customFormat="1" ht="15.75" x14ac:dyDescent="0.25">
      <c r="A138" s="84"/>
      <c r="B138" s="342">
        <v>2.1</v>
      </c>
      <c r="C138" s="315"/>
      <c r="D138" s="321" t="s">
        <v>80</v>
      </c>
      <c r="E138" s="61">
        <v>1000</v>
      </c>
      <c r="F138" s="130" t="s">
        <v>81</v>
      </c>
      <c r="G138" s="61">
        <v>1</v>
      </c>
      <c r="H138" s="155">
        <f>E138*G138</f>
        <v>1000</v>
      </c>
      <c r="I138" s="15"/>
      <c r="J138" s="168">
        <v>1000</v>
      </c>
      <c r="K138" s="146"/>
      <c r="L138" s="142">
        <v>0</v>
      </c>
      <c r="M138" s="146"/>
      <c r="N138" s="142">
        <v>0</v>
      </c>
      <c r="O138" s="146"/>
      <c r="P138" s="158">
        <f>SUM(J138:O138)</f>
        <v>1000</v>
      </c>
      <c r="Q138" s="86"/>
    </row>
    <row r="139" spans="1:17" s="5" customFormat="1" ht="15.75" x14ac:dyDescent="0.25">
      <c r="A139" s="84"/>
      <c r="B139" s="341">
        <v>2.2000000000000002</v>
      </c>
      <c r="C139" s="312"/>
      <c r="D139" s="313" t="s">
        <v>82</v>
      </c>
      <c r="E139" s="132"/>
      <c r="F139" s="133"/>
      <c r="G139" s="134"/>
      <c r="H139" s="123"/>
      <c r="I139" s="15"/>
      <c r="J139" s="169"/>
      <c r="K139" s="84"/>
      <c r="L139" s="107"/>
      <c r="M139" s="106"/>
      <c r="N139" s="107"/>
      <c r="O139" s="106"/>
      <c r="P139" s="108"/>
      <c r="Q139" s="86"/>
    </row>
    <row r="140" spans="1:17" s="5" customFormat="1" ht="15.75" x14ac:dyDescent="0.25">
      <c r="A140" s="84"/>
      <c r="B140" s="342"/>
      <c r="C140" s="315"/>
      <c r="D140" s="316" t="s">
        <v>83</v>
      </c>
      <c r="E140" s="61">
        <v>0.25</v>
      </c>
      <c r="F140" s="130" t="s">
        <v>84</v>
      </c>
      <c r="G140" s="61">
        <v>5000</v>
      </c>
      <c r="H140" s="155">
        <f>E140*G140</f>
        <v>1250</v>
      </c>
      <c r="I140" s="15"/>
      <c r="J140" s="162">
        <v>0</v>
      </c>
      <c r="K140" s="146"/>
      <c r="L140" s="146">
        <v>625</v>
      </c>
      <c r="M140" s="146"/>
      <c r="N140" s="146">
        <v>625</v>
      </c>
      <c r="O140" s="146"/>
      <c r="P140" s="158">
        <f>SUM(J140:O140)</f>
        <v>1250</v>
      </c>
      <c r="Q140" s="86"/>
    </row>
    <row r="141" spans="1:17" s="5" customFormat="1" ht="15.75" x14ac:dyDescent="0.25">
      <c r="A141" s="84"/>
      <c r="B141" s="342"/>
      <c r="C141" s="315"/>
      <c r="D141" s="316" t="s">
        <v>85</v>
      </c>
      <c r="E141" s="61">
        <v>0.25</v>
      </c>
      <c r="F141" s="130" t="s">
        <v>84</v>
      </c>
      <c r="G141" s="61">
        <v>5000</v>
      </c>
      <c r="H141" s="155">
        <f>E141*G141</f>
        <v>1250</v>
      </c>
      <c r="I141" s="15"/>
      <c r="J141" s="162">
        <v>0</v>
      </c>
      <c r="K141" s="146"/>
      <c r="L141" s="146">
        <v>625</v>
      </c>
      <c r="M141" s="146"/>
      <c r="N141" s="146">
        <v>625</v>
      </c>
      <c r="O141" s="146"/>
      <c r="P141" s="158">
        <f>SUM(J141:O141)</f>
        <v>1250</v>
      </c>
      <c r="Q141" s="86"/>
    </row>
    <row r="142" spans="1:17" s="5" customFormat="1" ht="15.75" x14ac:dyDescent="0.25">
      <c r="A142" s="84"/>
      <c r="B142" s="342"/>
      <c r="C142" s="315"/>
      <c r="D142" s="316" t="s">
        <v>86</v>
      </c>
      <c r="E142" s="61">
        <v>0.25</v>
      </c>
      <c r="F142" s="130" t="s">
        <v>84</v>
      </c>
      <c r="G142" s="61">
        <v>1000</v>
      </c>
      <c r="H142" s="160">
        <f>E142*G142</f>
        <v>250</v>
      </c>
      <c r="I142" s="15"/>
      <c r="J142" s="162">
        <v>0</v>
      </c>
      <c r="K142" s="146"/>
      <c r="L142" s="146">
        <v>125</v>
      </c>
      <c r="M142" s="146"/>
      <c r="N142" s="146">
        <v>125</v>
      </c>
      <c r="O142" s="146"/>
      <c r="P142" s="158">
        <f>SUM(J142:O142)</f>
        <v>250</v>
      </c>
      <c r="Q142" s="86"/>
    </row>
    <row r="143" spans="1:17" s="5" customFormat="1" ht="15.75" x14ac:dyDescent="0.25">
      <c r="A143" s="84"/>
      <c r="B143" s="341">
        <v>2.7</v>
      </c>
      <c r="C143" s="322"/>
      <c r="D143" s="323" t="s">
        <v>87</v>
      </c>
      <c r="E143" s="132"/>
      <c r="F143" s="133"/>
      <c r="G143" s="134"/>
      <c r="H143" s="123"/>
      <c r="I143" s="15"/>
      <c r="J143" s="169"/>
      <c r="K143" s="84"/>
      <c r="L143" s="107"/>
      <c r="M143" s="106"/>
      <c r="N143" s="107"/>
      <c r="O143" s="106"/>
      <c r="P143" s="108"/>
      <c r="Q143" s="86"/>
    </row>
    <row r="144" spans="1:17" s="185" customFormat="1" ht="15.75" x14ac:dyDescent="0.25">
      <c r="A144" s="210"/>
      <c r="B144" s="342"/>
      <c r="C144" s="324"/>
      <c r="D144" s="316" t="s">
        <v>88</v>
      </c>
      <c r="E144" s="58">
        <v>400</v>
      </c>
      <c r="F144" s="61" t="s">
        <v>23</v>
      </c>
      <c r="G144" s="58">
        <v>24</v>
      </c>
      <c r="H144" s="160">
        <f>E144*G144</f>
        <v>9600</v>
      </c>
      <c r="I144" s="15"/>
      <c r="J144" s="162">
        <v>0</v>
      </c>
      <c r="K144" s="148"/>
      <c r="L144" s="146">
        <v>4800</v>
      </c>
      <c r="M144" s="148"/>
      <c r="N144" s="146">
        <v>4800</v>
      </c>
      <c r="O144" s="148"/>
      <c r="P144" s="158">
        <f>SUM(J144:O144)</f>
        <v>9600</v>
      </c>
      <c r="Q144" s="184"/>
    </row>
    <row r="145" spans="1:17" s="5" customFormat="1" ht="15.75" x14ac:dyDescent="0.25">
      <c r="A145" s="84"/>
      <c r="B145" s="341">
        <v>2.5</v>
      </c>
      <c r="C145" s="322"/>
      <c r="D145" s="323" t="s">
        <v>89</v>
      </c>
      <c r="E145" s="61">
        <v>24</v>
      </c>
      <c r="F145" s="61" t="s">
        <v>90</v>
      </c>
      <c r="G145" s="135">
        <v>150</v>
      </c>
      <c r="H145" s="160">
        <f>E145*G145</f>
        <v>3600</v>
      </c>
      <c r="I145" s="15"/>
      <c r="J145" s="168">
        <v>1200</v>
      </c>
      <c r="K145" s="144"/>
      <c r="L145" s="146">
        <v>1200</v>
      </c>
      <c r="M145" s="149"/>
      <c r="N145" s="146">
        <v>1200</v>
      </c>
      <c r="O145" s="149"/>
      <c r="P145" s="158">
        <f>SUM(J145:O145)</f>
        <v>3600</v>
      </c>
      <c r="Q145" s="86"/>
    </row>
    <row r="146" spans="1:17" s="5" customFormat="1" ht="15.75" x14ac:dyDescent="0.25">
      <c r="A146" s="84"/>
      <c r="B146" s="341"/>
      <c r="C146" s="322"/>
      <c r="D146" s="323" t="s">
        <v>91</v>
      </c>
      <c r="E146" s="132"/>
      <c r="F146" s="133"/>
      <c r="G146" s="134"/>
      <c r="H146" s="123"/>
      <c r="I146" s="15"/>
      <c r="J146" s="169"/>
      <c r="K146" s="84"/>
      <c r="L146" s="107"/>
      <c r="M146" s="106"/>
      <c r="N146" s="107"/>
      <c r="O146" s="106"/>
      <c r="P146" s="108"/>
      <c r="Q146" s="86"/>
    </row>
    <row r="147" spans="1:17" s="5" customFormat="1" ht="15.75" x14ac:dyDescent="0.25">
      <c r="A147" s="84"/>
      <c r="B147" s="340"/>
      <c r="C147" s="306"/>
      <c r="D147" s="307" t="s">
        <v>92</v>
      </c>
      <c r="E147" s="61">
        <v>1</v>
      </c>
      <c r="F147" s="61" t="s">
        <v>49</v>
      </c>
      <c r="G147" s="135">
        <v>1500</v>
      </c>
      <c r="H147" s="160">
        <f>E147*G147</f>
        <v>1500</v>
      </c>
      <c r="I147" s="15"/>
      <c r="J147" s="168">
        <v>1500</v>
      </c>
      <c r="K147" s="144"/>
      <c r="L147" s="142">
        <v>0</v>
      </c>
      <c r="M147" s="149"/>
      <c r="N147" s="142">
        <v>0</v>
      </c>
      <c r="O147" s="149"/>
      <c r="P147" s="158">
        <f>SUM(J147:O147)</f>
        <v>1500</v>
      </c>
      <c r="Q147" s="86"/>
    </row>
    <row r="148" spans="1:17" s="5" customFormat="1" ht="15.75" x14ac:dyDescent="0.25">
      <c r="A148" s="84"/>
      <c r="B148" s="340"/>
      <c r="C148" s="306"/>
      <c r="D148" s="307" t="s">
        <v>93</v>
      </c>
      <c r="E148" s="61">
        <v>24</v>
      </c>
      <c r="F148" s="61" t="s">
        <v>94</v>
      </c>
      <c r="G148" s="135">
        <v>100</v>
      </c>
      <c r="H148" s="160">
        <f>E148*G148</f>
        <v>2400</v>
      </c>
      <c r="I148" s="15"/>
      <c r="J148" s="168">
        <v>800</v>
      </c>
      <c r="K148" s="144"/>
      <c r="L148" s="146">
        <v>800</v>
      </c>
      <c r="M148" s="149"/>
      <c r="N148" s="146">
        <v>800</v>
      </c>
      <c r="O148" s="149"/>
      <c r="P148" s="158">
        <f>SUM(J148:O148)</f>
        <v>2400</v>
      </c>
      <c r="Q148" s="86"/>
    </row>
    <row r="149" spans="1:17" s="5" customFormat="1" ht="15.75" x14ac:dyDescent="0.25">
      <c r="A149" s="84"/>
      <c r="B149" s="246"/>
      <c r="C149" s="283"/>
      <c r="D149" s="13" t="s">
        <v>77</v>
      </c>
      <c r="E149" s="54"/>
      <c r="F149" s="39"/>
      <c r="G149" s="39"/>
      <c r="H149" s="112">
        <f>SUM(H138:H148)</f>
        <v>20850</v>
      </c>
      <c r="I149" s="15"/>
      <c r="J149" s="173">
        <f>SUM(J138:J148)</f>
        <v>4500</v>
      </c>
      <c r="K149" s="14"/>
      <c r="L149" s="71">
        <f>SUM(L138:L148)</f>
        <v>8175</v>
      </c>
      <c r="M149" s="14"/>
      <c r="N149" s="71">
        <f>SUM(N138:N148)</f>
        <v>8175</v>
      </c>
      <c r="O149" s="14"/>
      <c r="P149" s="104">
        <f>SUM(J138:O148)</f>
        <v>20850</v>
      </c>
      <c r="Q149" s="86"/>
    </row>
    <row r="150" spans="1:17" s="5" customFormat="1" ht="15.75" x14ac:dyDescent="0.25">
      <c r="A150" s="84"/>
      <c r="B150" s="236"/>
      <c r="C150" s="279" t="s">
        <v>78</v>
      </c>
      <c r="D150" s="43" t="s">
        <v>38</v>
      </c>
      <c r="E150" s="53"/>
      <c r="F150" s="124"/>
      <c r="G150" s="124"/>
      <c r="H150" s="113"/>
      <c r="I150" s="15"/>
      <c r="J150" s="165"/>
      <c r="K150" s="24"/>
      <c r="L150" s="24"/>
      <c r="M150" s="24"/>
      <c r="N150" s="24"/>
      <c r="O150" s="24"/>
      <c r="P150" s="100"/>
      <c r="Q150" s="86"/>
    </row>
    <row r="151" spans="1:17" s="5" customFormat="1" ht="15.75" x14ac:dyDescent="0.25">
      <c r="A151" s="84"/>
      <c r="B151" s="340"/>
      <c r="C151" s="306"/>
      <c r="D151" s="364" t="s">
        <v>166</v>
      </c>
      <c r="E151" s="227"/>
      <c r="F151" s="227"/>
      <c r="G151" s="227"/>
      <c r="H151" s="302">
        <f>E151*G151</f>
        <v>0</v>
      </c>
      <c r="I151" s="232"/>
      <c r="J151" s="166"/>
      <c r="K151" s="144"/>
      <c r="L151" s="145"/>
      <c r="M151" s="144"/>
      <c r="N151" s="145"/>
      <c r="O151" s="144"/>
      <c r="P151" s="158">
        <f>SUM(J151:O151)</f>
        <v>0</v>
      </c>
      <c r="Q151" s="86"/>
    </row>
    <row r="152" spans="1:17" s="5" customFormat="1" ht="15.75" x14ac:dyDescent="0.25">
      <c r="A152" s="84"/>
      <c r="B152" s="235"/>
      <c r="C152" s="281"/>
      <c r="D152" s="13" t="s">
        <v>95</v>
      </c>
      <c r="E152" s="126"/>
      <c r="F152" s="127"/>
      <c r="G152" s="127"/>
      <c r="H152" s="112">
        <f>SUM(H151:H151)</f>
        <v>0</v>
      </c>
      <c r="I152" s="15"/>
      <c r="J152" s="173">
        <f>SUM(J151:J151)</f>
        <v>0</v>
      </c>
      <c r="K152" s="38"/>
      <c r="L152" s="71">
        <f>SUM(L151:L151)</f>
        <v>0</v>
      </c>
      <c r="M152" s="38"/>
      <c r="N152" s="71">
        <f>SUM(N151:N151)</f>
        <v>0</v>
      </c>
      <c r="O152" s="38"/>
      <c r="P152" s="104">
        <f>SUM(J151:O151)</f>
        <v>0</v>
      </c>
      <c r="Q152" s="86"/>
    </row>
    <row r="153" spans="1:17" s="5" customFormat="1" ht="15.75" x14ac:dyDescent="0.25">
      <c r="A153" s="84"/>
      <c r="B153" s="346"/>
      <c r="C153" s="279" t="s">
        <v>96</v>
      </c>
      <c r="D153" s="43" t="s">
        <v>147</v>
      </c>
      <c r="E153" s="53"/>
      <c r="F153" s="53"/>
      <c r="G153" s="53"/>
      <c r="H153" s="198"/>
      <c r="I153" s="199"/>
      <c r="J153" s="200"/>
      <c r="K153" s="201"/>
      <c r="L153" s="201"/>
      <c r="M153" s="201"/>
      <c r="N153" s="201"/>
      <c r="O153" s="201"/>
      <c r="P153" s="202"/>
      <c r="Q153" s="86"/>
    </row>
    <row r="154" spans="1:17" s="5" customFormat="1" ht="15.75" x14ac:dyDescent="0.25">
      <c r="A154" s="95"/>
      <c r="B154" s="343"/>
      <c r="C154" s="286" t="s">
        <v>19</v>
      </c>
      <c r="D154" s="79" t="s">
        <v>148</v>
      </c>
      <c r="E154" s="50"/>
      <c r="F154" s="78"/>
      <c r="G154" s="78"/>
      <c r="H154" s="119"/>
      <c r="I154" s="15"/>
      <c r="J154" s="161"/>
      <c r="K154" s="35"/>
      <c r="L154" s="34"/>
      <c r="M154" s="18"/>
      <c r="N154" s="34"/>
      <c r="O154" s="18"/>
      <c r="P154" s="99"/>
      <c r="Q154" s="86"/>
    </row>
    <row r="155" spans="1:17" s="5" customFormat="1" ht="29.25" x14ac:dyDescent="0.25">
      <c r="A155" s="84"/>
      <c r="B155" s="342">
        <v>1.3</v>
      </c>
      <c r="C155" s="289"/>
      <c r="D155" s="321" t="s">
        <v>149</v>
      </c>
      <c r="E155" s="61">
        <v>3000</v>
      </c>
      <c r="F155" s="130" t="s">
        <v>150</v>
      </c>
      <c r="G155" s="131">
        <v>1</v>
      </c>
      <c r="H155" s="157">
        <f>E155*G155</f>
        <v>3000</v>
      </c>
      <c r="I155" s="15"/>
      <c r="J155" s="168">
        <v>3000</v>
      </c>
      <c r="K155" s="146"/>
      <c r="L155" s="147">
        <v>0</v>
      </c>
      <c r="M155" s="146"/>
      <c r="N155" s="147">
        <v>0</v>
      </c>
      <c r="O155" s="146"/>
      <c r="P155" s="158">
        <f>SUM(J155:O155)</f>
        <v>3000</v>
      </c>
      <c r="Q155" s="86"/>
    </row>
    <row r="156" spans="1:17" s="5" customFormat="1" ht="15.75" x14ac:dyDescent="0.25">
      <c r="A156" s="84"/>
      <c r="B156" s="246"/>
      <c r="C156" s="289"/>
      <c r="D156" s="68" t="s">
        <v>172</v>
      </c>
      <c r="E156" s="52"/>
      <c r="F156" s="39"/>
      <c r="G156" s="39"/>
      <c r="H156" s="118">
        <f>SUM(H155)</f>
        <v>3000</v>
      </c>
      <c r="I156" s="15"/>
      <c r="J156" s="163">
        <f>SUM(J155)</f>
        <v>3000</v>
      </c>
      <c r="K156" s="17"/>
      <c r="L156" s="57">
        <f>SUM(L155)</f>
        <v>0</v>
      </c>
      <c r="M156" s="17"/>
      <c r="N156" s="57">
        <f>SUM(N155)</f>
        <v>0</v>
      </c>
      <c r="O156" s="17"/>
      <c r="P156" s="224">
        <f>SUM(J155:O155)</f>
        <v>3000</v>
      </c>
      <c r="Q156" s="86"/>
    </row>
    <row r="157" spans="1:17" s="185" customFormat="1" ht="15.75" x14ac:dyDescent="0.25">
      <c r="A157" s="210"/>
      <c r="B157" s="211"/>
      <c r="C157" s="288" t="s">
        <v>30</v>
      </c>
      <c r="D157" s="32" t="s">
        <v>151</v>
      </c>
      <c r="E157" s="212"/>
      <c r="F157" s="213"/>
      <c r="G157" s="212"/>
      <c r="H157" s="214"/>
      <c r="I157" s="183"/>
      <c r="J157" s="215"/>
      <c r="K157" s="216"/>
      <c r="L157" s="216"/>
      <c r="M157" s="216"/>
      <c r="N157" s="216"/>
      <c r="O157" s="216"/>
      <c r="P157" s="217"/>
      <c r="Q157" s="184"/>
    </row>
    <row r="158" spans="1:17" s="5" customFormat="1" ht="15.75" x14ac:dyDescent="0.25">
      <c r="A158" s="84"/>
      <c r="B158" s="342">
        <v>1.3</v>
      </c>
      <c r="C158" s="290"/>
      <c r="D158" s="329" t="s">
        <v>152</v>
      </c>
      <c r="E158" s="61">
        <v>400</v>
      </c>
      <c r="F158" s="61" t="s">
        <v>153</v>
      </c>
      <c r="G158" s="61">
        <v>30</v>
      </c>
      <c r="H158" s="160">
        <f>E158*G158</f>
        <v>12000</v>
      </c>
      <c r="I158" s="19"/>
      <c r="J158" s="162">
        <v>0</v>
      </c>
      <c r="K158" s="150"/>
      <c r="L158" s="142">
        <v>6000</v>
      </c>
      <c r="M158" s="150"/>
      <c r="N158" s="142">
        <v>6000</v>
      </c>
      <c r="O158" s="150"/>
      <c r="P158" s="158">
        <f>SUM(J158:O158)</f>
        <v>12000</v>
      </c>
      <c r="Q158" s="86"/>
    </row>
    <row r="159" spans="1:17" s="20" customFormat="1" ht="15.75" x14ac:dyDescent="0.25">
      <c r="A159" s="97"/>
      <c r="B159" s="341">
        <v>1.4</v>
      </c>
      <c r="C159" s="285"/>
      <c r="D159" s="329" t="s">
        <v>154</v>
      </c>
      <c r="E159" s="61">
        <v>30</v>
      </c>
      <c r="F159" s="61" t="s">
        <v>69</v>
      </c>
      <c r="G159" s="135">
        <v>100</v>
      </c>
      <c r="H159" s="159">
        <f>E159*G159</f>
        <v>3000</v>
      </c>
      <c r="I159" s="15"/>
      <c r="J159" s="162">
        <v>0</v>
      </c>
      <c r="K159" s="151"/>
      <c r="L159" s="142">
        <v>0</v>
      </c>
      <c r="M159" s="152"/>
      <c r="N159" s="142">
        <v>3000</v>
      </c>
      <c r="O159" s="152"/>
      <c r="P159" s="158">
        <f>SUM(J159:O159)</f>
        <v>3000</v>
      </c>
      <c r="Q159" s="89"/>
    </row>
    <row r="160" spans="1:17" s="20" customFormat="1" ht="15.75" x14ac:dyDescent="0.25">
      <c r="A160" s="97"/>
      <c r="B160" s="341"/>
      <c r="C160" s="285"/>
      <c r="D160" s="68" t="s">
        <v>173</v>
      </c>
      <c r="E160" s="52"/>
      <c r="F160" s="39"/>
      <c r="G160" s="39"/>
      <c r="H160" s="118">
        <f>SUM(H158:H159)</f>
        <v>15000</v>
      </c>
      <c r="I160" s="15"/>
      <c r="J160" s="163">
        <f>SUM(J158:J159)</f>
        <v>0</v>
      </c>
      <c r="K160" s="17"/>
      <c r="L160" s="57">
        <f>SUM(L158:L159)</f>
        <v>6000</v>
      </c>
      <c r="M160" s="17"/>
      <c r="N160" s="57">
        <f>SUM(N158:N159)</f>
        <v>9000</v>
      </c>
      <c r="O160" s="17"/>
      <c r="P160" s="224">
        <f>SUM(J158:O159)</f>
        <v>15000</v>
      </c>
      <c r="Q160" s="89"/>
    </row>
    <row r="161" spans="1:17" s="5" customFormat="1" ht="15.75" x14ac:dyDescent="0.25">
      <c r="A161" s="84"/>
      <c r="B161" s="246"/>
      <c r="C161" s="290"/>
      <c r="D161" s="13" t="s">
        <v>145</v>
      </c>
      <c r="E161" s="54"/>
      <c r="F161" s="77"/>
      <c r="G161" s="139"/>
      <c r="H161" s="103">
        <f>H156+H160</f>
        <v>18000</v>
      </c>
      <c r="I161" s="19"/>
      <c r="J161" s="173">
        <f>J156+J160</f>
        <v>3000</v>
      </c>
      <c r="K161" s="72"/>
      <c r="L161" s="71">
        <f>L156+L160</f>
        <v>6000</v>
      </c>
      <c r="M161" s="72"/>
      <c r="N161" s="71">
        <f>N156+N160</f>
        <v>9000</v>
      </c>
      <c r="O161" s="72"/>
      <c r="P161" s="104">
        <f>SUM(P160+P156)</f>
        <v>18000</v>
      </c>
      <c r="Q161" s="86"/>
    </row>
    <row r="162" spans="1:17" s="5" customFormat="1" ht="15.75" x14ac:dyDescent="0.25">
      <c r="A162" s="84"/>
      <c r="B162" s="236"/>
      <c r="C162" s="279" t="s">
        <v>146</v>
      </c>
      <c r="D162" s="43" t="s">
        <v>97</v>
      </c>
      <c r="E162" s="53"/>
      <c r="F162" s="208"/>
      <c r="G162" s="208"/>
      <c r="H162" s="209"/>
      <c r="I162" s="362"/>
      <c r="J162" s="200"/>
      <c r="K162" s="201"/>
      <c r="L162" s="201"/>
      <c r="M162" s="201"/>
      <c r="N162" s="201"/>
      <c r="O162" s="201"/>
      <c r="P162" s="202"/>
      <c r="Q162" s="86"/>
    </row>
    <row r="163" spans="1:17" s="5" customFormat="1" ht="30" x14ac:dyDescent="0.25">
      <c r="A163" s="95"/>
      <c r="B163" s="343"/>
      <c r="C163" s="286" t="s">
        <v>19</v>
      </c>
      <c r="D163" s="79" t="s">
        <v>98</v>
      </c>
      <c r="E163" s="50"/>
      <c r="F163" s="78"/>
      <c r="G163" s="78"/>
      <c r="H163" s="218"/>
      <c r="I163" s="15"/>
      <c r="J163" s="161"/>
      <c r="K163" s="35"/>
      <c r="L163" s="34"/>
      <c r="M163" s="18"/>
      <c r="N163" s="34"/>
      <c r="O163" s="18"/>
      <c r="P163" s="99"/>
      <c r="Q163" s="86"/>
    </row>
    <row r="164" spans="1:17" s="5" customFormat="1" ht="19.5" customHeight="1" x14ac:dyDescent="0.25">
      <c r="A164" s="84"/>
      <c r="B164" s="341">
        <v>1.1000000000000001</v>
      </c>
      <c r="C164" s="327"/>
      <c r="D164" s="305" t="s">
        <v>99</v>
      </c>
      <c r="E164" s="132"/>
      <c r="F164" s="133"/>
      <c r="G164" s="134"/>
      <c r="H164" s="123"/>
      <c r="I164" s="15"/>
      <c r="J164" s="169"/>
      <c r="K164" s="84"/>
      <c r="L164" s="107"/>
      <c r="M164" s="106"/>
      <c r="N164" s="107"/>
      <c r="O164" s="106"/>
      <c r="P164" s="108"/>
      <c r="Q164" s="86"/>
    </row>
    <row r="165" spans="1:17" s="5" customFormat="1" ht="15.75" x14ac:dyDescent="0.25">
      <c r="A165" s="84"/>
      <c r="B165" s="340"/>
      <c r="C165" s="325"/>
      <c r="D165" s="308" t="s">
        <v>100</v>
      </c>
      <c r="E165" s="61">
        <v>25</v>
      </c>
      <c r="F165" s="61" t="s">
        <v>101</v>
      </c>
      <c r="G165" s="61">
        <v>40</v>
      </c>
      <c r="H165" s="154">
        <v>1000</v>
      </c>
      <c r="I165" s="15"/>
      <c r="J165" s="162">
        <v>1000</v>
      </c>
      <c r="K165" s="144"/>
      <c r="L165" s="142">
        <v>0</v>
      </c>
      <c r="M165" s="144"/>
      <c r="N165" s="142">
        <v>0</v>
      </c>
      <c r="O165" s="144"/>
      <c r="P165" s="158">
        <f>SUM(J165:O165)</f>
        <v>1000</v>
      </c>
      <c r="Q165" s="86"/>
    </row>
    <row r="166" spans="1:17" s="5" customFormat="1" ht="15.75" x14ac:dyDescent="0.25">
      <c r="A166" s="84"/>
      <c r="B166" s="340"/>
      <c r="C166" s="325"/>
      <c r="D166" s="308" t="s">
        <v>102</v>
      </c>
      <c r="E166" s="61">
        <v>3</v>
      </c>
      <c r="F166" s="61" t="s">
        <v>69</v>
      </c>
      <c r="G166" s="61">
        <v>40</v>
      </c>
      <c r="H166" s="154">
        <f>E166*G166</f>
        <v>120</v>
      </c>
      <c r="I166" s="15"/>
      <c r="J166" s="162">
        <v>120</v>
      </c>
      <c r="K166" s="144"/>
      <c r="L166" s="142">
        <v>0</v>
      </c>
      <c r="M166" s="144"/>
      <c r="N166" s="142">
        <v>0</v>
      </c>
      <c r="O166" s="144"/>
      <c r="P166" s="158">
        <f>SUM(J166:O166)</f>
        <v>120</v>
      </c>
      <c r="Q166" s="86"/>
    </row>
    <row r="167" spans="1:17" s="5" customFormat="1" ht="15.75" x14ac:dyDescent="0.25">
      <c r="A167" s="84"/>
      <c r="B167" s="340"/>
      <c r="C167" s="325"/>
      <c r="D167" s="308" t="s">
        <v>103</v>
      </c>
      <c r="E167" s="61">
        <v>25</v>
      </c>
      <c r="F167" s="61" t="s">
        <v>69</v>
      </c>
      <c r="G167" s="61">
        <v>40</v>
      </c>
      <c r="H167" s="156">
        <f>E167*G167</f>
        <v>1000</v>
      </c>
      <c r="I167" s="15"/>
      <c r="J167" s="162">
        <v>1000</v>
      </c>
      <c r="K167" s="144"/>
      <c r="L167" s="142">
        <v>0</v>
      </c>
      <c r="M167" s="144"/>
      <c r="N167" s="142">
        <v>0</v>
      </c>
      <c r="O167" s="144"/>
      <c r="P167" s="158">
        <f>SUM(J167:O167)</f>
        <v>1000</v>
      </c>
      <c r="Q167" s="86"/>
    </row>
    <row r="168" spans="1:17" s="5" customFormat="1" ht="15.75" x14ac:dyDescent="0.25">
      <c r="A168" s="84"/>
      <c r="B168" s="341">
        <v>1.2</v>
      </c>
      <c r="C168" s="327"/>
      <c r="D168" s="305" t="s">
        <v>104</v>
      </c>
      <c r="E168" s="132"/>
      <c r="F168" s="133"/>
      <c r="G168" s="134"/>
      <c r="H168" s="123"/>
      <c r="I168" s="15"/>
      <c r="J168" s="171"/>
      <c r="K168" s="84"/>
      <c r="L168" s="153"/>
      <c r="M168" s="106"/>
      <c r="N168" s="153"/>
      <c r="O168" s="106"/>
      <c r="P168" s="108"/>
      <c r="Q168" s="86"/>
    </row>
    <row r="169" spans="1:17" s="5" customFormat="1" ht="15.75" x14ac:dyDescent="0.25">
      <c r="A169" s="84"/>
      <c r="B169" s="340"/>
      <c r="C169" s="325"/>
      <c r="D169" s="308" t="s">
        <v>105</v>
      </c>
      <c r="E169" s="62">
        <v>100</v>
      </c>
      <c r="F169" s="61" t="s">
        <v>106</v>
      </c>
      <c r="G169" s="61">
        <v>5</v>
      </c>
      <c r="H169" s="160">
        <f t="shared" ref="H169:H174" si="5">E169*G169</f>
        <v>500</v>
      </c>
      <c r="I169" s="15"/>
      <c r="J169" s="162">
        <v>250</v>
      </c>
      <c r="K169" s="144"/>
      <c r="L169" s="142">
        <v>250</v>
      </c>
      <c r="M169" s="144"/>
      <c r="N169" s="142">
        <v>0</v>
      </c>
      <c r="O169" s="144"/>
      <c r="P169" s="158">
        <f t="shared" ref="P169:P174" si="6">SUM(J169:O169)</f>
        <v>500</v>
      </c>
      <c r="Q169" s="86"/>
    </row>
    <row r="170" spans="1:17" s="5" customFormat="1" ht="15.75" x14ac:dyDescent="0.25">
      <c r="A170" s="84"/>
      <c r="B170" s="340"/>
      <c r="C170" s="325"/>
      <c r="D170" s="308" t="s">
        <v>103</v>
      </c>
      <c r="E170" s="62">
        <v>25</v>
      </c>
      <c r="F170" s="61" t="s">
        <v>66</v>
      </c>
      <c r="G170" s="61">
        <v>500</v>
      </c>
      <c r="H170" s="155">
        <f t="shared" si="5"/>
        <v>12500</v>
      </c>
      <c r="I170" s="15"/>
      <c r="J170" s="162">
        <v>6250</v>
      </c>
      <c r="K170" s="144"/>
      <c r="L170" s="142">
        <v>6250</v>
      </c>
      <c r="M170" s="144"/>
      <c r="N170" s="142">
        <v>0</v>
      </c>
      <c r="O170" s="144"/>
      <c r="P170" s="158">
        <f t="shared" si="6"/>
        <v>12500</v>
      </c>
      <c r="Q170" s="86"/>
    </row>
    <row r="171" spans="1:17" s="5" customFormat="1" ht="15.75" x14ac:dyDescent="0.25">
      <c r="A171" s="84"/>
      <c r="B171" s="340"/>
      <c r="C171" s="306"/>
      <c r="D171" s="314" t="s">
        <v>107</v>
      </c>
      <c r="E171" s="348">
        <v>15</v>
      </c>
      <c r="F171" s="349" t="s">
        <v>101</v>
      </c>
      <c r="G171" s="349">
        <v>500</v>
      </c>
      <c r="H171" s="300">
        <f t="shared" si="5"/>
        <v>7500</v>
      </c>
      <c r="I171" s="15"/>
      <c r="J171" s="162">
        <v>3750</v>
      </c>
      <c r="K171" s="144"/>
      <c r="L171" s="142">
        <v>3750</v>
      </c>
      <c r="M171" s="144"/>
      <c r="N171" s="142">
        <v>0</v>
      </c>
      <c r="O171" s="144"/>
      <c r="P171" s="158">
        <f t="shared" si="6"/>
        <v>7500</v>
      </c>
      <c r="Q171" s="86"/>
    </row>
    <row r="172" spans="1:17" s="5" customFormat="1" ht="15.75" x14ac:dyDescent="0.25">
      <c r="A172" s="96"/>
      <c r="B172" s="340"/>
      <c r="C172" s="306"/>
      <c r="D172" s="314" t="s">
        <v>108</v>
      </c>
      <c r="E172" s="348">
        <v>3</v>
      </c>
      <c r="F172" s="349" t="s">
        <v>66</v>
      </c>
      <c r="G172" s="349">
        <v>500</v>
      </c>
      <c r="H172" s="300">
        <f t="shared" si="5"/>
        <v>1500</v>
      </c>
      <c r="I172" s="15"/>
      <c r="J172" s="162">
        <v>750</v>
      </c>
      <c r="K172" s="144"/>
      <c r="L172" s="142">
        <v>750</v>
      </c>
      <c r="M172" s="144"/>
      <c r="N172" s="142">
        <v>0</v>
      </c>
      <c r="O172" s="144"/>
      <c r="P172" s="158">
        <f t="shared" si="6"/>
        <v>1500</v>
      </c>
      <c r="Q172" s="86"/>
    </row>
    <row r="173" spans="1:17" s="5" customFormat="1" ht="15.75" x14ac:dyDescent="0.25">
      <c r="A173" s="84"/>
      <c r="B173" s="340">
        <v>1.4</v>
      </c>
      <c r="C173" s="306"/>
      <c r="D173" s="309" t="s">
        <v>109</v>
      </c>
      <c r="E173" s="61">
        <v>5</v>
      </c>
      <c r="F173" s="61" t="s">
        <v>69</v>
      </c>
      <c r="G173" s="135">
        <v>100</v>
      </c>
      <c r="H173" s="302">
        <f t="shared" si="5"/>
        <v>500</v>
      </c>
      <c r="I173" s="15"/>
      <c r="J173" s="162">
        <v>0</v>
      </c>
      <c r="K173" s="151"/>
      <c r="L173" s="142">
        <v>0</v>
      </c>
      <c r="M173" s="152"/>
      <c r="N173" s="142">
        <v>500</v>
      </c>
      <c r="O173" s="152"/>
      <c r="P173" s="158">
        <f t="shared" si="6"/>
        <v>500</v>
      </c>
      <c r="Q173" s="86"/>
    </row>
    <row r="174" spans="1:17" s="5" customFormat="1" ht="28.5" x14ac:dyDescent="0.25">
      <c r="A174" s="84"/>
      <c r="B174" s="341">
        <v>2.1</v>
      </c>
      <c r="C174" s="310"/>
      <c r="D174" s="311" t="s">
        <v>110</v>
      </c>
      <c r="E174" s="61">
        <v>5</v>
      </c>
      <c r="F174" s="61" t="s">
        <v>111</v>
      </c>
      <c r="G174" s="61">
        <v>250</v>
      </c>
      <c r="H174" s="303">
        <f t="shared" si="5"/>
        <v>1250</v>
      </c>
      <c r="I174" s="15"/>
      <c r="J174" s="170">
        <v>400</v>
      </c>
      <c r="K174" s="147"/>
      <c r="L174" s="147">
        <v>450</v>
      </c>
      <c r="M174" s="147"/>
      <c r="N174" s="147">
        <v>400</v>
      </c>
      <c r="O174" s="147"/>
      <c r="P174" s="158">
        <f t="shared" si="6"/>
        <v>1250</v>
      </c>
      <c r="Q174" s="86"/>
    </row>
    <row r="175" spans="1:17" s="5" customFormat="1" ht="29.25" x14ac:dyDescent="0.25">
      <c r="A175" s="96"/>
      <c r="B175" s="341">
        <v>2.2000000000000002</v>
      </c>
      <c r="C175" s="304"/>
      <c r="D175" s="305" t="s">
        <v>112</v>
      </c>
      <c r="E175" s="132"/>
      <c r="F175" s="133"/>
      <c r="G175" s="134"/>
      <c r="H175" s="123"/>
      <c r="I175" s="15"/>
      <c r="J175" s="171"/>
      <c r="K175" s="84"/>
      <c r="L175" s="153"/>
      <c r="M175" s="106"/>
      <c r="N175" s="153"/>
      <c r="O175" s="106"/>
      <c r="P175" s="108"/>
      <c r="Q175" s="86"/>
    </row>
    <row r="176" spans="1:17" s="5" customFormat="1" ht="15.75" x14ac:dyDescent="0.25">
      <c r="A176" s="84"/>
      <c r="B176" s="340"/>
      <c r="C176" s="306"/>
      <c r="D176" s="308" t="s">
        <v>113</v>
      </c>
      <c r="E176" s="63">
        <v>5</v>
      </c>
      <c r="F176" s="61" t="s">
        <v>69</v>
      </c>
      <c r="G176" s="61">
        <v>500</v>
      </c>
      <c r="H176" s="156">
        <f t="shared" ref="H176:H181" si="7">E176*G176</f>
        <v>2500</v>
      </c>
      <c r="I176" s="15"/>
      <c r="J176" s="162">
        <v>0</v>
      </c>
      <c r="K176" s="144"/>
      <c r="L176" s="142">
        <v>1250</v>
      </c>
      <c r="M176" s="144"/>
      <c r="N176" s="142">
        <v>1250</v>
      </c>
      <c r="O176" s="144"/>
      <c r="P176" s="158">
        <f t="shared" ref="P176:P181" si="8">SUM(J176:O176)</f>
        <v>2500</v>
      </c>
      <c r="Q176" s="86"/>
    </row>
    <row r="177" spans="1:17" s="5" customFormat="1" ht="15.75" x14ac:dyDescent="0.25">
      <c r="A177" s="84"/>
      <c r="B177" s="340"/>
      <c r="C177" s="306"/>
      <c r="D177" s="308" t="s">
        <v>114</v>
      </c>
      <c r="E177" s="63">
        <v>5</v>
      </c>
      <c r="F177" s="61" t="s">
        <v>111</v>
      </c>
      <c r="G177" s="61">
        <v>500</v>
      </c>
      <c r="H177" s="154">
        <f t="shared" si="7"/>
        <v>2500</v>
      </c>
      <c r="I177" s="15"/>
      <c r="J177" s="162">
        <v>0</v>
      </c>
      <c r="K177" s="144"/>
      <c r="L177" s="142">
        <v>1250</v>
      </c>
      <c r="M177" s="144"/>
      <c r="N177" s="142">
        <v>1250</v>
      </c>
      <c r="O177" s="144"/>
      <c r="P177" s="158">
        <f t="shared" si="8"/>
        <v>2500</v>
      </c>
      <c r="Q177" s="86"/>
    </row>
    <row r="178" spans="1:17" s="5" customFormat="1" ht="15.75" x14ac:dyDescent="0.25">
      <c r="A178" s="84"/>
      <c r="B178" s="340"/>
      <c r="C178" s="306"/>
      <c r="D178" s="308" t="s">
        <v>115</v>
      </c>
      <c r="E178" s="63">
        <v>1</v>
      </c>
      <c r="F178" s="61" t="s">
        <v>116</v>
      </c>
      <c r="G178" s="61">
        <v>2000</v>
      </c>
      <c r="H178" s="154">
        <f t="shared" si="7"/>
        <v>2000</v>
      </c>
      <c r="I178" s="15"/>
      <c r="J178" s="162">
        <v>0</v>
      </c>
      <c r="K178" s="144"/>
      <c r="L178" s="142">
        <v>1000</v>
      </c>
      <c r="M178" s="144"/>
      <c r="N178" s="142">
        <v>1000</v>
      </c>
      <c r="O178" s="144"/>
      <c r="P178" s="158">
        <f t="shared" si="8"/>
        <v>2000</v>
      </c>
      <c r="Q178" s="86"/>
    </row>
    <row r="179" spans="1:17" s="5" customFormat="1" ht="15.75" x14ac:dyDescent="0.25">
      <c r="A179" s="84"/>
      <c r="B179" s="340"/>
      <c r="C179" s="306"/>
      <c r="D179" s="308" t="s">
        <v>117</v>
      </c>
      <c r="E179" s="63">
        <v>1</v>
      </c>
      <c r="F179" s="61" t="s">
        <v>118</v>
      </c>
      <c r="G179" s="61">
        <v>2000</v>
      </c>
      <c r="H179" s="154">
        <f t="shared" si="7"/>
        <v>2000</v>
      </c>
      <c r="I179" s="15"/>
      <c r="J179" s="162">
        <v>0</v>
      </c>
      <c r="K179" s="144"/>
      <c r="L179" s="142">
        <v>1000</v>
      </c>
      <c r="M179" s="144"/>
      <c r="N179" s="142">
        <v>1000</v>
      </c>
      <c r="O179" s="144"/>
      <c r="P179" s="158">
        <f t="shared" si="8"/>
        <v>2000</v>
      </c>
      <c r="Q179" s="86"/>
    </row>
    <row r="180" spans="1:17" s="5" customFormat="1" ht="15.75" x14ac:dyDescent="0.25">
      <c r="A180" s="84"/>
      <c r="B180" s="340"/>
      <c r="C180" s="306"/>
      <c r="D180" s="308" t="s">
        <v>119</v>
      </c>
      <c r="E180" s="63">
        <v>3</v>
      </c>
      <c r="F180" s="61" t="s">
        <v>120</v>
      </c>
      <c r="G180" s="61">
        <v>200</v>
      </c>
      <c r="H180" s="154">
        <f t="shared" si="7"/>
        <v>600</v>
      </c>
      <c r="I180" s="15"/>
      <c r="J180" s="162">
        <v>0</v>
      </c>
      <c r="K180" s="144"/>
      <c r="L180" s="142">
        <v>300</v>
      </c>
      <c r="M180" s="144"/>
      <c r="N180" s="142">
        <v>300</v>
      </c>
      <c r="O180" s="144"/>
      <c r="P180" s="158">
        <f t="shared" si="8"/>
        <v>600</v>
      </c>
      <c r="Q180" s="86"/>
    </row>
    <row r="181" spans="1:17" s="5" customFormat="1" ht="15.75" x14ac:dyDescent="0.25">
      <c r="A181" s="84"/>
      <c r="B181" s="341">
        <v>2.2999999999999998</v>
      </c>
      <c r="C181" s="304"/>
      <c r="D181" s="317" t="s">
        <v>121</v>
      </c>
      <c r="E181" s="61">
        <v>5</v>
      </c>
      <c r="F181" s="61" t="s">
        <v>111</v>
      </c>
      <c r="G181" s="61">
        <v>250</v>
      </c>
      <c r="H181" s="302">
        <f t="shared" si="7"/>
        <v>1250</v>
      </c>
      <c r="I181" s="15"/>
      <c r="J181" s="162">
        <v>0</v>
      </c>
      <c r="K181" s="144"/>
      <c r="L181" s="142">
        <v>625</v>
      </c>
      <c r="M181" s="144"/>
      <c r="N181" s="142">
        <v>625</v>
      </c>
      <c r="O181" s="144"/>
      <c r="P181" s="158">
        <f t="shared" si="8"/>
        <v>1250</v>
      </c>
      <c r="Q181" s="76"/>
    </row>
    <row r="182" spans="1:17" s="5" customFormat="1" ht="15.75" x14ac:dyDescent="0.25">
      <c r="A182" s="84"/>
      <c r="B182" s="341">
        <v>2.4</v>
      </c>
      <c r="C182" s="304"/>
      <c r="D182" s="320" t="s">
        <v>122</v>
      </c>
      <c r="E182" s="132"/>
      <c r="F182" s="133"/>
      <c r="G182" s="134"/>
      <c r="H182" s="123"/>
      <c r="I182" s="15"/>
      <c r="J182" s="171"/>
      <c r="K182" s="84"/>
      <c r="L182" s="153"/>
      <c r="M182" s="106"/>
      <c r="N182" s="153"/>
      <c r="O182" s="106"/>
      <c r="P182" s="108"/>
      <c r="Q182" s="86"/>
    </row>
    <row r="183" spans="1:17" s="5" customFormat="1" ht="15.75" x14ac:dyDescent="0.25">
      <c r="A183" s="84"/>
      <c r="B183" s="340"/>
      <c r="C183" s="306"/>
      <c r="D183" s="307" t="s">
        <v>123</v>
      </c>
      <c r="E183" s="61">
        <v>100</v>
      </c>
      <c r="F183" s="61" t="s">
        <v>106</v>
      </c>
      <c r="G183" s="61">
        <v>8</v>
      </c>
      <c r="H183" s="156">
        <f>E183*G183</f>
        <v>800</v>
      </c>
      <c r="I183" s="15"/>
      <c r="J183" s="162">
        <v>250</v>
      </c>
      <c r="K183" s="144"/>
      <c r="L183" s="142">
        <v>250</v>
      </c>
      <c r="M183" s="144"/>
      <c r="N183" s="142">
        <v>300</v>
      </c>
      <c r="O183" s="144"/>
      <c r="P183" s="158">
        <f>SUM(J183:O183)</f>
        <v>800</v>
      </c>
      <c r="Q183" s="86"/>
    </row>
    <row r="184" spans="1:17" s="5" customFormat="1" ht="15.75" x14ac:dyDescent="0.25">
      <c r="A184" s="84"/>
      <c r="B184" s="340"/>
      <c r="C184" s="306"/>
      <c r="D184" s="307" t="s">
        <v>124</v>
      </c>
      <c r="E184" s="61">
        <v>500</v>
      </c>
      <c r="F184" s="61" t="s">
        <v>72</v>
      </c>
      <c r="G184" s="61">
        <v>8</v>
      </c>
      <c r="H184" s="156">
        <f>E184*G184</f>
        <v>4000</v>
      </c>
      <c r="I184" s="15"/>
      <c r="J184" s="162">
        <v>1300</v>
      </c>
      <c r="K184" s="144"/>
      <c r="L184" s="142">
        <v>1300</v>
      </c>
      <c r="M184" s="144"/>
      <c r="N184" s="142">
        <v>1400</v>
      </c>
      <c r="O184" s="144"/>
      <c r="P184" s="158">
        <f>SUM(J184:O184)</f>
        <v>4000</v>
      </c>
      <c r="Q184" s="86"/>
    </row>
    <row r="185" spans="1:17" s="5" customFormat="1" ht="15.75" x14ac:dyDescent="0.25">
      <c r="A185" s="84"/>
      <c r="B185" s="340"/>
      <c r="C185" s="306"/>
      <c r="D185" s="307" t="s">
        <v>125</v>
      </c>
      <c r="E185" s="61">
        <v>150</v>
      </c>
      <c r="F185" s="61" t="s">
        <v>72</v>
      </c>
      <c r="G185" s="61">
        <v>8</v>
      </c>
      <c r="H185" s="302">
        <f>E185*G185</f>
        <v>1200</v>
      </c>
      <c r="I185" s="15"/>
      <c r="J185" s="162">
        <v>400</v>
      </c>
      <c r="K185" s="144"/>
      <c r="L185" s="142">
        <v>400</v>
      </c>
      <c r="M185" s="144"/>
      <c r="N185" s="142">
        <v>400</v>
      </c>
      <c r="O185" s="144"/>
      <c r="P185" s="158">
        <f>SUM(J185:O185)</f>
        <v>1200</v>
      </c>
      <c r="Q185" s="86"/>
    </row>
    <row r="186" spans="1:17" s="5" customFormat="1" ht="15.75" x14ac:dyDescent="0.25">
      <c r="A186" s="84"/>
      <c r="B186" s="341">
        <v>2.6</v>
      </c>
      <c r="C186" s="327"/>
      <c r="D186" s="305" t="s">
        <v>126</v>
      </c>
      <c r="E186" s="132"/>
      <c r="F186" s="133"/>
      <c r="G186" s="134"/>
      <c r="H186" s="123"/>
      <c r="I186" s="15"/>
      <c r="J186" s="171"/>
      <c r="K186" s="84"/>
      <c r="L186" s="153"/>
      <c r="M186" s="106"/>
      <c r="N186" s="153"/>
      <c r="O186" s="106"/>
      <c r="P186" s="108"/>
      <c r="Q186" s="86"/>
    </row>
    <row r="187" spans="1:17" s="5" customFormat="1" ht="15.75" x14ac:dyDescent="0.25">
      <c r="A187" s="84"/>
      <c r="B187" s="340"/>
      <c r="C187" s="325"/>
      <c r="D187" s="308" t="s">
        <v>127</v>
      </c>
      <c r="E187" s="62">
        <v>100</v>
      </c>
      <c r="F187" s="61" t="s">
        <v>106</v>
      </c>
      <c r="G187" s="61">
        <v>5</v>
      </c>
      <c r="H187" s="160">
        <f>E187*G187</f>
        <v>500</v>
      </c>
      <c r="I187" s="15"/>
      <c r="J187" s="162">
        <v>0</v>
      </c>
      <c r="K187" s="144"/>
      <c r="L187" s="142">
        <v>500</v>
      </c>
      <c r="M187" s="144"/>
      <c r="N187" s="142">
        <v>0</v>
      </c>
      <c r="O187" s="144"/>
      <c r="P187" s="158">
        <f>SUM(J187:O187)</f>
        <v>500</v>
      </c>
      <c r="Q187" s="86"/>
    </row>
    <row r="188" spans="1:17" s="5" customFormat="1" ht="15.75" x14ac:dyDescent="0.25">
      <c r="A188" s="84"/>
      <c r="B188" s="340"/>
      <c r="C188" s="325"/>
      <c r="D188" s="308" t="s">
        <v>128</v>
      </c>
      <c r="E188" s="62">
        <v>25</v>
      </c>
      <c r="F188" s="61" t="s">
        <v>66</v>
      </c>
      <c r="G188" s="61">
        <v>100</v>
      </c>
      <c r="H188" s="155">
        <f>E188*G188</f>
        <v>2500</v>
      </c>
      <c r="I188" s="15"/>
      <c r="J188" s="162">
        <v>0</v>
      </c>
      <c r="K188" s="144"/>
      <c r="L188" s="142">
        <v>2500</v>
      </c>
      <c r="M188" s="144"/>
      <c r="N188" s="142">
        <v>0</v>
      </c>
      <c r="O188" s="144"/>
      <c r="P188" s="158">
        <f>SUM(J188:O188)</f>
        <v>2500</v>
      </c>
      <c r="Q188" s="86"/>
    </row>
    <row r="189" spans="1:17" s="5" customFormat="1" ht="15.75" x14ac:dyDescent="0.25">
      <c r="A189" s="84"/>
      <c r="B189" s="340"/>
      <c r="C189" s="306"/>
      <c r="D189" s="308" t="s">
        <v>129</v>
      </c>
      <c r="E189" s="63">
        <v>3</v>
      </c>
      <c r="F189" s="61" t="s">
        <v>66</v>
      </c>
      <c r="G189" s="61">
        <v>100</v>
      </c>
      <c r="H189" s="301">
        <f>E189*G189</f>
        <v>300</v>
      </c>
      <c r="I189" s="15"/>
      <c r="J189" s="162">
        <v>0</v>
      </c>
      <c r="K189" s="144"/>
      <c r="L189" s="142">
        <v>300</v>
      </c>
      <c r="M189" s="144"/>
      <c r="N189" s="142">
        <v>0</v>
      </c>
      <c r="O189" s="144"/>
      <c r="P189" s="158">
        <f>SUM(J189:O189)</f>
        <v>300</v>
      </c>
      <c r="Q189" s="86"/>
    </row>
    <row r="190" spans="1:17" s="5" customFormat="1" ht="15.75" x14ac:dyDescent="0.25">
      <c r="A190" s="95"/>
      <c r="B190" s="341">
        <v>3.2</v>
      </c>
      <c r="C190" s="304"/>
      <c r="D190" s="320" t="s">
        <v>130</v>
      </c>
      <c r="E190" s="132"/>
      <c r="F190" s="133"/>
      <c r="G190" s="134"/>
      <c r="H190" s="123"/>
      <c r="I190" s="15"/>
      <c r="J190" s="171"/>
      <c r="K190" s="84"/>
      <c r="L190" s="153"/>
      <c r="M190" s="106"/>
      <c r="N190" s="153"/>
      <c r="O190" s="106"/>
      <c r="P190" s="108"/>
      <c r="Q190" s="86"/>
    </row>
    <row r="191" spans="1:17" s="5" customFormat="1" ht="15.75" x14ac:dyDescent="0.25">
      <c r="A191" s="95"/>
      <c r="B191" s="341"/>
      <c r="C191" s="304"/>
      <c r="D191" s="350" t="s">
        <v>100</v>
      </c>
      <c r="E191" s="61">
        <v>10</v>
      </c>
      <c r="F191" s="61" t="s">
        <v>101</v>
      </c>
      <c r="G191" s="61">
        <v>100</v>
      </c>
      <c r="H191" s="160">
        <f>E191*G191</f>
        <v>1000</v>
      </c>
      <c r="I191" s="15"/>
      <c r="J191" s="162">
        <v>0</v>
      </c>
      <c r="K191" s="144"/>
      <c r="L191" s="142">
        <v>1000</v>
      </c>
      <c r="M191" s="144"/>
      <c r="N191" s="142">
        <v>0</v>
      </c>
      <c r="O191" s="144"/>
      <c r="P191" s="158">
        <f>SUM(J191:O191)</f>
        <v>1000</v>
      </c>
      <c r="Q191" s="86"/>
    </row>
    <row r="192" spans="1:17" s="5" customFormat="1" ht="15.75" x14ac:dyDescent="0.25">
      <c r="A192" s="84"/>
      <c r="B192" s="340"/>
      <c r="C192" s="306"/>
      <c r="D192" s="307" t="s">
        <v>123</v>
      </c>
      <c r="E192" s="61">
        <v>100</v>
      </c>
      <c r="F192" s="130" t="s">
        <v>106</v>
      </c>
      <c r="G192" s="61">
        <v>5</v>
      </c>
      <c r="H192" s="160">
        <f>E192*G192</f>
        <v>500</v>
      </c>
      <c r="I192" s="15"/>
      <c r="J192" s="162">
        <v>0</v>
      </c>
      <c r="K192" s="144"/>
      <c r="L192" s="142">
        <v>500</v>
      </c>
      <c r="M192" s="144"/>
      <c r="N192" s="142">
        <v>0</v>
      </c>
      <c r="O192" s="144"/>
      <c r="P192" s="158">
        <f>SUM(J192:O192)</f>
        <v>500</v>
      </c>
      <c r="Q192" s="86"/>
    </row>
    <row r="193" spans="1:17" s="5" customFormat="1" ht="15.75" x14ac:dyDescent="0.25">
      <c r="A193" s="84"/>
      <c r="B193" s="340"/>
      <c r="C193" s="306"/>
      <c r="D193" s="308" t="s">
        <v>131</v>
      </c>
      <c r="E193" s="61">
        <v>25</v>
      </c>
      <c r="F193" s="61" t="s">
        <v>66</v>
      </c>
      <c r="G193" s="61">
        <v>100</v>
      </c>
      <c r="H193" s="160">
        <f>E193*G193</f>
        <v>2500</v>
      </c>
      <c r="I193" s="15"/>
      <c r="J193" s="162">
        <v>0</v>
      </c>
      <c r="K193" s="144"/>
      <c r="L193" s="142">
        <v>2500</v>
      </c>
      <c r="M193" s="144"/>
      <c r="N193" s="142">
        <v>0</v>
      </c>
      <c r="O193" s="144"/>
      <c r="P193" s="158">
        <f>SUM(J193:O193)</f>
        <v>2500</v>
      </c>
      <c r="Q193" s="86"/>
    </row>
    <row r="194" spans="1:17" s="5" customFormat="1" x14ac:dyDescent="0.2">
      <c r="A194" s="84"/>
      <c r="B194" s="344"/>
      <c r="C194" s="281"/>
      <c r="D194" s="68" t="s">
        <v>161</v>
      </c>
      <c r="E194" s="138"/>
      <c r="F194" s="138"/>
      <c r="G194" s="360"/>
      <c r="H194" s="222">
        <f>SUM(H164:H193)</f>
        <v>50020</v>
      </c>
      <c r="I194" s="25"/>
      <c r="J194" s="225">
        <f>SUM(J164:J193)</f>
        <v>15470</v>
      </c>
      <c r="K194" s="16"/>
      <c r="L194" s="223">
        <f>SUM(L164:L193)</f>
        <v>26125</v>
      </c>
      <c r="M194" s="16"/>
      <c r="N194" s="223">
        <f>SUM(N164:N193)</f>
        <v>8425</v>
      </c>
      <c r="O194" s="16"/>
      <c r="P194" s="224">
        <f>SUM(J164:N193)</f>
        <v>50020</v>
      </c>
      <c r="Q194" s="86"/>
    </row>
    <row r="195" spans="1:17" s="5" customFormat="1" ht="15.75" x14ac:dyDescent="0.25">
      <c r="A195" s="84"/>
      <c r="B195" s="203"/>
      <c r="C195" s="288" t="s">
        <v>30</v>
      </c>
      <c r="D195" s="32" t="s">
        <v>132</v>
      </c>
      <c r="E195" s="125"/>
      <c r="F195" s="50"/>
      <c r="G195" s="125"/>
      <c r="H195" s="111"/>
      <c r="I195" s="15"/>
      <c r="J195" s="204"/>
      <c r="K195" s="205"/>
      <c r="L195" s="205"/>
      <c r="M195" s="205"/>
      <c r="N195" s="205"/>
      <c r="O195" s="205"/>
      <c r="P195" s="206"/>
      <c r="Q195" s="86"/>
    </row>
    <row r="196" spans="1:17" s="5" customFormat="1" ht="20.25" customHeight="1" x14ac:dyDescent="0.25">
      <c r="A196" s="81"/>
      <c r="B196" s="235" t="s">
        <v>21</v>
      </c>
      <c r="C196" s="284"/>
      <c r="D196" s="64" t="s">
        <v>133</v>
      </c>
      <c r="E196" s="63">
        <v>100</v>
      </c>
      <c r="F196" s="61" t="s">
        <v>23</v>
      </c>
      <c r="G196" s="61">
        <v>24</v>
      </c>
      <c r="H196" s="156">
        <f>E196*G196</f>
        <v>2400</v>
      </c>
      <c r="I196" s="15"/>
      <c r="J196" s="162">
        <v>800</v>
      </c>
      <c r="K196" s="144"/>
      <c r="L196" s="142">
        <v>800</v>
      </c>
      <c r="M196" s="144"/>
      <c r="N196" s="142">
        <v>800</v>
      </c>
      <c r="O196" s="144"/>
      <c r="P196" s="158">
        <f>SUM(J196:O196)</f>
        <v>2400</v>
      </c>
      <c r="Q196" s="76"/>
    </row>
    <row r="197" spans="1:17" s="5" customFormat="1" ht="15.75" x14ac:dyDescent="0.25">
      <c r="A197" s="84"/>
      <c r="B197" s="340" t="s">
        <v>21</v>
      </c>
      <c r="C197" s="306"/>
      <c r="D197" s="321" t="s">
        <v>134</v>
      </c>
      <c r="E197" s="227">
        <v>20</v>
      </c>
      <c r="F197" s="227" t="s">
        <v>23</v>
      </c>
      <c r="G197" s="227">
        <v>24</v>
      </c>
      <c r="H197" s="302">
        <f>E197*G197</f>
        <v>480</v>
      </c>
      <c r="I197" s="232"/>
      <c r="J197" s="166">
        <v>160</v>
      </c>
      <c r="K197" s="144"/>
      <c r="L197" s="145">
        <v>160</v>
      </c>
      <c r="M197" s="144"/>
      <c r="N197" s="145">
        <v>160</v>
      </c>
      <c r="O197" s="144"/>
      <c r="P197" s="158">
        <f>SUM(J197:O197)</f>
        <v>480</v>
      </c>
      <c r="Q197" s="86"/>
    </row>
    <row r="198" spans="1:17" s="5" customFormat="1" ht="15.75" x14ac:dyDescent="0.25">
      <c r="A198" s="207"/>
      <c r="B198" s="235" t="s">
        <v>21</v>
      </c>
      <c r="C198" s="284"/>
      <c r="D198" s="80" t="s">
        <v>135</v>
      </c>
      <c r="E198" s="58">
        <v>25</v>
      </c>
      <c r="F198" s="61" t="s">
        <v>23</v>
      </c>
      <c r="G198" s="61">
        <v>24</v>
      </c>
      <c r="H198" s="156">
        <f>E198*G198</f>
        <v>600</v>
      </c>
      <c r="I198" s="15"/>
      <c r="J198" s="166">
        <v>200</v>
      </c>
      <c r="K198" s="144"/>
      <c r="L198" s="145">
        <v>200</v>
      </c>
      <c r="M198" s="144"/>
      <c r="N198" s="145">
        <v>200</v>
      </c>
      <c r="O198" s="144"/>
      <c r="P198" s="158">
        <f>SUM(J198:O198)</f>
        <v>600</v>
      </c>
      <c r="Q198" s="76"/>
    </row>
    <row r="199" spans="1:17" s="5" customFormat="1" ht="15" customHeight="1" x14ac:dyDescent="0.25">
      <c r="A199" s="84"/>
      <c r="B199" s="235" t="s">
        <v>21</v>
      </c>
      <c r="C199" s="284"/>
      <c r="D199" s="80" t="s">
        <v>136</v>
      </c>
      <c r="E199" s="58">
        <v>25</v>
      </c>
      <c r="F199" s="61" t="s">
        <v>23</v>
      </c>
      <c r="G199" s="61">
        <v>24</v>
      </c>
      <c r="H199" s="156">
        <f>E199*G199</f>
        <v>600</v>
      </c>
      <c r="I199" s="15"/>
      <c r="J199" s="166">
        <v>200</v>
      </c>
      <c r="K199" s="144"/>
      <c r="L199" s="145">
        <v>200</v>
      </c>
      <c r="M199" s="144"/>
      <c r="N199" s="145">
        <v>200</v>
      </c>
      <c r="O199" s="144"/>
      <c r="P199" s="158">
        <f>SUM(J199:O199)</f>
        <v>600</v>
      </c>
      <c r="Q199" s="86"/>
    </row>
    <row r="200" spans="1:17" s="5" customFormat="1" ht="15" customHeight="1" x14ac:dyDescent="0.25">
      <c r="A200" s="84"/>
      <c r="B200" s="235" t="s">
        <v>21</v>
      </c>
      <c r="C200" s="284"/>
      <c r="D200" s="80" t="s">
        <v>137</v>
      </c>
      <c r="E200" s="58">
        <v>50</v>
      </c>
      <c r="F200" s="61" t="s">
        <v>23</v>
      </c>
      <c r="G200" s="61">
        <v>24</v>
      </c>
      <c r="H200" s="156">
        <f>E200*G200</f>
        <v>1200</v>
      </c>
      <c r="I200" s="15"/>
      <c r="J200" s="166">
        <v>400</v>
      </c>
      <c r="K200" s="144"/>
      <c r="L200" s="145">
        <v>400</v>
      </c>
      <c r="M200" s="144"/>
      <c r="N200" s="145">
        <v>400</v>
      </c>
      <c r="O200" s="144"/>
      <c r="P200" s="158">
        <f>SUM(J200:O200)</f>
        <v>1200</v>
      </c>
      <c r="Q200" s="86"/>
    </row>
    <row r="201" spans="1:17" s="5" customFormat="1" ht="16.5" customHeight="1" x14ac:dyDescent="0.25">
      <c r="A201" s="84"/>
      <c r="B201" s="235"/>
      <c r="C201" s="284"/>
      <c r="D201" s="69" t="s">
        <v>162</v>
      </c>
      <c r="E201" s="21"/>
      <c r="F201" s="33"/>
      <c r="G201" s="33"/>
      <c r="H201" s="222">
        <f>SUM(H196:H200)</f>
        <v>5280</v>
      </c>
      <c r="I201" s="15"/>
      <c r="J201" s="225">
        <f>SUM(J196:J200)</f>
        <v>1760</v>
      </c>
      <c r="K201" s="56"/>
      <c r="L201" s="223">
        <f>SUM(L196:L200)</f>
        <v>1760</v>
      </c>
      <c r="M201" s="56"/>
      <c r="N201" s="223">
        <f>SUM(N196:N200)</f>
        <v>1760</v>
      </c>
      <c r="O201" s="56"/>
      <c r="P201" s="224">
        <f>SUM(J196:O200)</f>
        <v>5280</v>
      </c>
      <c r="Q201" s="86"/>
    </row>
    <row r="202" spans="1:17" s="5" customFormat="1" ht="15.75" x14ac:dyDescent="0.25">
      <c r="A202" s="84"/>
      <c r="B202" s="203"/>
      <c r="C202" s="288" t="s">
        <v>63</v>
      </c>
      <c r="D202" s="32" t="s">
        <v>138</v>
      </c>
      <c r="E202" s="125"/>
      <c r="F202" s="50"/>
      <c r="G202" s="125"/>
      <c r="H202" s="111"/>
      <c r="I202" s="15"/>
      <c r="J202" s="204"/>
      <c r="K202" s="205"/>
      <c r="L202" s="205"/>
      <c r="M202" s="205"/>
      <c r="N202" s="205"/>
      <c r="O202" s="205"/>
      <c r="P202" s="206"/>
      <c r="Q202" s="86"/>
    </row>
    <row r="203" spans="1:17" s="5" customFormat="1" ht="29.25" x14ac:dyDescent="0.25">
      <c r="A203" s="207"/>
      <c r="B203" s="235" t="s">
        <v>21</v>
      </c>
      <c r="C203" s="284"/>
      <c r="D203" s="328" t="s">
        <v>139</v>
      </c>
      <c r="E203" s="233">
        <v>2400</v>
      </c>
      <c r="F203" s="227" t="s">
        <v>140</v>
      </c>
      <c r="G203" s="227">
        <v>1</v>
      </c>
      <c r="H203" s="156">
        <f>E203*G203</f>
        <v>2400</v>
      </c>
      <c r="I203" s="232"/>
      <c r="J203" s="166">
        <v>600</v>
      </c>
      <c r="K203" s="144"/>
      <c r="L203" s="145">
        <v>600</v>
      </c>
      <c r="M203" s="144"/>
      <c r="N203" s="145">
        <v>1200</v>
      </c>
      <c r="O203" s="144"/>
      <c r="P203" s="158">
        <f>SUM(J203:O203)</f>
        <v>2400</v>
      </c>
      <c r="Q203" s="76"/>
    </row>
    <row r="204" spans="1:17" s="5" customFormat="1" ht="16.5" customHeight="1" x14ac:dyDescent="0.25">
      <c r="A204" s="84"/>
      <c r="B204" s="235"/>
      <c r="C204" s="284"/>
      <c r="D204" s="69" t="s">
        <v>163</v>
      </c>
      <c r="E204" s="21"/>
      <c r="F204" s="33"/>
      <c r="G204" s="33"/>
      <c r="H204" s="222">
        <f>SUM(H203:H203)</f>
        <v>2400</v>
      </c>
      <c r="I204" s="15"/>
      <c r="J204" s="225">
        <f>SUM(J203:J203)</f>
        <v>600</v>
      </c>
      <c r="K204" s="56"/>
      <c r="L204" s="223">
        <f>SUM(L203:L203)</f>
        <v>600</v>
      </c>
      <c r="M204" s="56"/>
      <c r="N204" s="223">
        <f>SUM(N203:N203)</f>
        <v>1200</v>
      </c>
      <c r="O204" s="56"/>
      <c r="P204" s="224">
        <f>SUM(J203:O203)</f>
        <v>2400</v>
      </c>
      <c r="Q204" s="86"/>
    </row>
    <row r="205" spans="1:17" s="5" customFormat="1" ht="16.5" customHeight="1" x14ac:dyDescent="0.25">
      <c r="A205" s="84"/>
      <c r="B205" s="203"/>
      <c r="C205" s="288" t="s">
        <v>141</v>
      </c>
      <c r="D205" s="32" t="s">
        <v>142</v>
      </c>
      <c r="E205" s="125"/>
      <c r="F205" s="50"/>
      <c r="G205" s="125"/>
      <c r="H205" s="111"/>
      <c r="I205" s="15"/>
      <c r="J205" s="204"/>
      <c r="K205" s="205"/>
      <c r="L205" s="205"/>
      <c r="M205" s="205"/>
      <c r="N205" s="205"/>
      <c r="O205" s="205"/>
      <c r="P205" s="206"/>
      <c r="Q205" s="86"/>
    </row>
    <row r="206" spans="1:17" s="5" customFormat="1" ht="16.5" customHeight="1" x14ac:dyDescent="0.25">
      <c r="A206" s="84"/>
      <c r="B206" s="235" t="s">
        <v>21</v>
      </c>
      <c r="C206" s="284"/>
      <c r="D206" s="326" t="s">
        <v>143</v>
      </c>
      <c r="E206" s="228">
        <v>50</v>
      </c>
      <c r="F206" s="330" t="s">
        <v>144</v>
      </c>
      <c r="G206" s="227">
        <v>3</v>
      </c>
      <c r="H206" s="156">
        <f>E206*G206</f>
        <v>150</v>
      </c>
      <c r="I206" s="232"/>
      <c r="J206" s="166">
        <v>50</v>
      </c>
      <c r="K206" s="144"/>
      <c r="L206" s="145">
        <v>50</v>
      </c>
      <c r="M206" s="144"/>
      <c r="N206" s="145">
        <v>50</v>
      </c>
      <c r="O206" s="144"/>
      <c r="P206" s="158">
        <f>SUM(J206:O206)</f>
        <v>150</v>
      </c>
      <c r="Q206" s="86"/>
    </row>
    <row r="207" spans="1:17" s="5" customFormat="1" ht="16.5" customHeight="1" x14ac:dyDescent="0.25">
      <c r="A207" s="84"/>
      <c r="B207" s="235"/>
      <c r="C207" s="284"/>
      <c r="D207" s="69" t="s">
        <v>164</v>
      </c>
      <c r="E207" s="21"/>
      <c r="F207" s="33"/>
      <c r="G207" s="33"/>
      <c r="H207" s="222">
        <f>SUM(H206:H206)</f>
        <v>150</v>
      </c>
      <c r="I207" s="15"/>
      <c r="J207" s="225">
        <f>SUM(J206:J206)</f>
        <v>50</v>
      </c>
      <c r="K207" s="56"/>
      <c r="L207" s="223">
        <f>SUM(L206:L206)</f>
        <v>50</v>
      </c>
      <c r="M207" s="56"/>
      <c r="N207" s="223">
        <f>SUM(N206:N206)</f>
        <v>50</v>
      </c>
      <c r="O207" s="56"/>
      <c r="P207" s="224">
        <f>SUM(J206:O206)</f>
        <v>150</v>
      </c>
      <c r="Q207" s="86"/>
    </row>
    <row r="208" spans="1:17" s="5" customFormat="1" ht="21" customHeight="1" x14ac:dyDescent="0.25">
      <c r="A208" s="81"/>
      <c r="B208" s="235"/>
      <c r="C208" s="282"/>
      <c r="D208" s="13" t="s">
        <v>155</v>
      </c>
      <c r="E208" s="49"/>
      <c r="F208" s="33"/>
      <c r="G208" s="33"/>
      <c r="H208" s="104">
        <f>SUM(H194+H201+H204+H207)</f>
        <v>57850</v>
      </c>
      <c r="I208" s="15"/>
      <c r="J208" s="173">
        <f>SUM(J194+J201+J204+J207)</f>
        <v>17880</v>
      </c>
      <c r="K208" s="14"/>
      <c r="L208" s="71">
        <f>SUM(L194+L201+L204+L207)</f>
        <v>28535</v>
      </c>
      <c r="M208" s="14"/>
      <c r="N208" s="71">
        <f>SUM(N194+N201+N204+N207)</f>
        <v>11435</v>
      </c>
      <c r="O208" s="14"/>
      <c r="P208" s="104">
        <f>SUM(P207+P204+P201+P194)</f>
        <v>57850</v>
      </c>
      <c r="Q208" s="76"/>
    </row>
    <row r="209" spans="1:17" s="23" customFormat="1" ht="11.25" customHeight="1" thickBot="1" x14ac:dyDescent="0.3">
      <c r="A209" s="84"/>
      <c r="B209" s="246"/>
      <c r="C209" s="289"/>
      <c r="D209" s="55"/>
      <c r="E209" s="51"/>
      <c r="F209" s="21"/>
      <c r="G209" s="21"/>
      <c r="H209" s="257"/>
      <c r="I209" s="15"/>
      <c r="J209" s="253"/>
      <c r="K209" s="17"/>
      <c r="L209" s="254"/>
      <c r="M209" s="17"/>
      <c r="N209" s="254"/>
      <c r="O209" s="17"/>
      <c r="P209" s="255"/>
      <c r="Q209" s="86"/>
    </row>
    <row r="210" spans="1:17" s="23" customFormat="1" ht="21" customHeight="1" thickBot="1" x14ac:dyDescent="0.3">
      <c r="A210" s="84"/>
      <c r="B210" s="235"/>
      <c r="C210" s="383" t="s">
        <v>156</v>
      </c>
      <c r="D210" s="384"/>
      <c r="E210" s="51"/>
      <c r="F210" s="51"/>
      <c r="G210" s="51"/>
      <c r="H210" s="241">
        <f>SUM(H208+H161+H152+H149+H136+H123+H103)</f>
        <v>150000</v>
      </c>
      <c r="I210" s="15"/>
      <c r="J210" s="242">
        <f>SUM(J208+J161+J123+J149+J136+J152+J103)</f>
        <v>44220</v>
      </c>
      <c r="K210" s="243"/>
      <c r="L210" s="244">
        <f>SUM(L208+L161+L123+L149+L136+L152+L103)</f>
        <v>63590</v>
      </c>
      <c r="M210" s="16"/>
      <c r="N210" s="244">
        <f>SUM(N208+N161+N123+N149+N136+N152+N103)</f>
        <v>42190</v>
      </c>
      <c r="O210" s="16"/>
      <c r="P210" s="245">
        <f>SUM(J210:O210)</f>
        <v>150000</v>
      </c>
    </row>
    <row r="211" spans="1:17" s="23" customFormat="1" ht="9.75" customHeight="1" x14ac:dyDescent="0.25">
      <c r="A211" s="25"/>
      <c r="B211" s="246"/>
      <c r="C211" s="289"/>
      <c r="D211" s="55"/>
      <c r="E211" s="51"/>
      <c r="F211" s="21"/>
      <c r="G211" s="21"/>
      <c r="H211" s="257"/>
      <c r="I211" s="15"/>
      <c r="J211" s="253"/>
      <c r="K211" s="17"/>
      <c r="L211" s="254"/>
      <c r="M211" s="17"/>
      <c r="N211" s="254"/>
      <c r="O211" s="17"/>
      <c r="P211" s="255"/>
    </row>
    <row r="212" spans="1:17" s="121" customFormat="1" x14ac:dyDescent="0.25">
      <c r="A212" s="98"/>
      <c r="B212" s="236"/>
      <c r="C212" s="291" t="s">
        <v>157</v>
      </c>
      <c r="D212" s="237" t="s">
        <v>158</v>
      </c>
      <c r="E212" s="219"/>
      <c r="F212" s="124"/>
      <c r="G212" s="124"/>
      <c r="H212" s="258"/>
      <c r="I212" s="15"/>
      <c r="J212" s="238"/>
      <c r="K212" s="239"/>
      <c r="L212" s="239"/>
      <c r="M212" s="239"/>
      <c r="N212" s="239"/>
      <c r="O212" s="239"/>
      <c r="P212" s="240"/>
      <c r="Q212" s="90"/>
    </row>
    <row r="213" spans="1:17" s="260" customFormat="1" ht="21" customHeight="1" x14ac:dyDescent="0.25">
      <c r="A213" s="259"/>
      <c r="B213" s="246"/>
      <c r="C213" s="292"/>
      <c r="D213" s="234" t="s">
        <v>159</v>
      </c>
      <c r="E213" s="51"/>
      <c r="F213" s="33"/>
      <c r="G213" s="33"/>
      <c r="H213" s="248">
        <f>H210*10%</f>
        <v>15000</v>
      </c>
      <c r="I213" s="105"/>
      <c r="J213" s="249"/>
      <c r="K213" s="250"/>
      <c r="L213" s="251"/>
      <c r="M213" s="250"/>
      <c r="N213" s="251"/>
      <c r="O213" s="250"/>
      <c r="P213" s="256"/>
    </row>
    <row r="214" spans="1:17" s="263" customFormat="1" ht="12" customHeight="1" thickBot="1" x14ac:dyDescent="0.3">
      <c r="A214" s="259"/>
      <c r="B214" s="252"/>
      <c r="C214" s="293"/>
      <c r="D214" s="234"/>
      <c r="E214" s="234"/>
      <c r="F214" s="234"/>
      <c r="G214" s="261"/>
      <c r="H214" s="262"/>
      <c r="I214" s="105"/>
      <c r="J214" s="249"/>
      <c r="K214" s="250"/>
      <c r="L214" s="251"/>
      <c r="M214" s="250"/>
      <c r="N214" s="251"/>
      <c r="O214" s="250"/>
      <c r="P214" s="256"/>
    </row>
    <row r="215" spans="1:17" s="260" customFormat="1" ht="24.95" customHeight="1" thickTop="1" thickBot="1" x14ac:dyDescent="0.3">
      <c r="A215" s="259"/>
      <c r="B215" s="235"/>
      <c r="C215" s="378" t="s">
        <v>160</v>
      </c>
      <c r="D215" s="379"/>
      <c r="E215" s="264"/>
      <c r="F215" s="40"/>
      <c r="G215" s="247"/>
      <c r="H215" s="265">
        <f>H213+H210</f>
        <v>165000</v>
      </c>
      <c r="I215" s="15"/>
      <c r="J215" s="266"/>
      <c r="K215" s="25"/>
      <c r="L215" s="17"/>
      <c r="M215" s="25"/>
      <c r="N215" s="17"/>
      <c r="O215" s="25"/>
      <c r="P215" s="256"/>
    </row>
    <row r="216" spans="1:17" s="23" customFormat="1" ht="16.5" thickTop="1" thickBot="1" x14ac:dyDescent="0.25">
      <c r="A216" s="84"/>
      <c r="B216" s="267"/>
      <c r="C216" s="294"/>
      <c r="D216" s="268"/>
      <c r="E216" s="269"/>
      <c r="F216" s="269"/>
      <c r="G216" s="268"/>
      <c r="H216" s="270"/>
      <c r="I216" s="25"/>
      <c r="J216" s="271"/>
      <c r="K216" s="272"/>
      <c r="L216" s="273"/>
      <c r="M216" s="272"/>
      <c r="N216" s="273"/>
      <c r="O216" s="272"/>
      <c r="P216" s="274"/>
    </row>
    <row r="217" spans="1:17" s="23" customFormat="1" x14ac:dyDescent="0.2">
      <c r="A217" s="84"/>
      <c r="B217" s="366"/>
      <c r="C217" s="367"/>
      <c r="D217" s="368"/>
      <c r="E217" s="369"/>
      <c r="F217" s="369"/>
      <c r="G217" s="368"/>
      <c r="H217" s="370"/>
      <c r="I217" s="25"/>
      <c r="J217" s="31"/>
      <c r="K217" s="25"/>
      <c r="L217" s="31"/>
      <c r="M217" s="25"/>
      <c r="N217" s="31"/>
      <c r="O217" s="25"/>
      <c r="P217" s="31"/>
    </row>
    <row r="218" spans="1:17" ht="30" customHeight="1" x14ac:dyDescent="0.2">
      <c r="B218" s="389" t="s">
        <v>165</v>
      </c>
      <c r="C218" s="390"/>
      <c r="D218" s="390"/>
      <c r="E218" s="390"/>
      <c r="F218" s="390"/>
      <c r="G218" s="390"/>
      <c r="H218" s="390"/>
      <c r="I218" s="390"/>
      <c r="J218" s="390"/>
      <c r="K218" s="390"/>
      <c r="L218" s="390"/>
      <c r="M218" s="390"/>
      <c r="N218" s="390"/>
      <c r="O218" s="390"/>
      <c r="P218" s="390"/>
      <c r="Q218" s="23"/>
    </row>
    <row r="219" spans="1:17" ht="30" customHeight="1" x14ac:dyDescent="0.2">
      <c r="B219" s="334"/>
      <c r="C219" s="295"/>
      <c r="D219" s="375"/>
      <c r="E219" s="375"/>
      <c r="F219" s="375"/>
      <c r="G219" s="375"/>
      <c r="H219" s="375"/>
      <c r="I219" s="375"/>
      <c r="J219" s="375"/>
      <c r="K219" s="375"/>
      <c r="L219" s="375"/>
      <c r="M219" s="375"/>
      <c r="N219" s="375"/>
      <c r="O219" s="23"/>
      <c r="P219" s="120"/>
      <c r="Q219" s="23"/>
    </row>
    <row r="220" spans="1:17" ht="30" customHeight="1" x14ac:dyDescent="0.2">
      <c r="B220" s="334"/>
      <c r="C220" s="295"/>
      <c r="D220" s="375"/>
      <c r="E220" s="375"/>
      <c r="F220" s="375"/>
      <c r="G220" s="375"/>
      <c r="H220" s="375"/>
      <c r="I220" s="375"/>
      <c r="J220" s="375"/>
      <c r="K220" s="375"/>
      <c r="L220" s="375"/>
      <c r="M220" s="375"/>
      <c r="N220" s="375"/>
      <c r="O220" s="23"/>
      <c r="P220" s="120"/>
      <c r="Q220" s="23"/>
    </row>
    <row r="221" spans="1:17" ht="30" customHeight="1" x14ac:dyDescent="0.2">
      <c r="B221" s="334"/>
      <c r="C221" s="296"/>
      <c r="D221" s="25"/>
      <c r="E221" s="122"/>
      <c r="F221" s="122"/>
      <c r="G221" s="23"/>
      <c r="H221" s="30"/>
      <c r="J221" s="30"/>
      <c r="K221" s="23"/>
      <c r="L221" s="30"/>
      <c r="M221" s="23"/>
      <c r="N221" s="30"/>
      <c r="O221" s="23"/>
      <c r="P221" s="30"/>
      <c r="Q221" s="23"/>
    </row>
    <row r="222" spans="1:17" ht="30" customHeight="1" x14ac:dyDescent="0.2">
      <c r="B222" s="334"/>
      <c r="C222" s="296"/>
      <c r="D222" s="25"/>
      <c r="E222" s="122"/>
      <c r="F222" s="122"/>
      <c r="G222" s="23"/>
      <c r="H222" s="30"/>
      <c r="J222" s="30"/>
      <c r="K222" s="23"/>
      <c r="L222" s="30"/>
      <c r="M222" s="23"/>
      <c r="N222" s="30"/>
      <c r="O222" s="23"/>
      <c r="P222" s="30"/>
      <c r="Q222" s="23"/>
    </row>
    <row r="223" spans="1:17" x14ac:dyDescent="0.2">
      <c r="B223" s="334"/>
      <c r="C223" s="296"/>
      <c r="D223" s="25"/>
      <c r="E223" s="122"/>
      <c r="F223" s="122"/>
      <c r="G223" s="23"/>
      <c r="H223" s="30"/>
      <c r="J223" s="30"/>
      <c r="K223" s="23"/>
      <c r="L223" s="30"/>
      <c r="M223" s="23"/>
      <c r="N223" s="30"/>
      <c r="O223" s="23"/>
      <c r="P223" s="30"/>
      <c r="Q223" s="23"/>
    </row>
    <row r="224" spans="1:17" x14ac:dyDescent="0.2">
      <c r="B224" s="334"/>
      <c r="C224" s="296"/>
      <c r="D224" s="25"/>
      <c r="E224" s="122"/>
      <c r="F224" s="122"/>
      <c r="G224" s="23"/>
      <c r="H224" s="30"/>
      <c r="J224" s="30"/>
      <c r="K224" s="23"/>
      <c r="L224" s="30"/>
      <c r="M224" s="23"/>
      <c r="N224" s="30"/>
      <c r="O224" s="23"/>
      <c r="P224" s="30"/>
      <c r="Q224" s="23"/>
    </row>
    <row r="225" spans="1:17" x14ac:dyDescent="0.2">
      <c r="A225" s="120"/>
      <c r="B225" s="334"/>
      <c r="C225" s="296"/>
      <c r="D225" s="25"/>
      <c r="E225" s="122"/>
      <c r="F225" s="122"/>
      <c r="G225" s="23"/>
      <c r="H225" s="182"/>
      <c r="J225" s="30"/>
      <c r="K225" s="23"/>
      <c r="L225" s="30"/>
      <c r="M225" s="23"/>
      <c r="N225" s="30"/>
      <c r="O225" s="23"/>
      <c r="P225" s="30"/>
      <c r="Q225" s="23"/>
    </row>
    <row r="226" spans="1:17" x14ac:dyDescent="0.2">
      <c r="A226" s="120"/>
      <c r="B226" s="334"/>
      <c r="C226" s="296"/>
      <c r="D226" s="25"/>
      <c r="E226" s="122"/>
      <c r="F226" s="122"/>
      <c r="G226" s="23"/>
      <c r="H226" s="30"/>
      <c r="J226" s="30"/>
      <c r="K226" s="23"/>
      <c r="L226" s="30"/>
      <c r="M226" s="23"/>
      <c r="N226" s="30"/>
      <c r="O226" s="23"/>
      <c r="P226" s="30"/>
      <c r="Q226" s="23"/>
    </row>
    <row r="227" spans="1:17" x14ac:dyDescent="0.2">
      <c r="A227" s="120"/>
      <c r="B227" s="334"/>
      <c r="C227" s="296"/>
      <c r="D227" s="25"/>
      <c r="E227" s="122"/>
      <c r="F227" s="122"/>
      <c r="G227" s="23"/>
      <c r="H227" s="30"/>
      <c r="J227" s="30"/>
      <c r="K227" s="23"/>
      <c r="L227" s="30"/>
      <c r="M227" s="23"/>
      <c r="N227" s="30"/>
      <c r="O227" s="23"/>
      <c r="P227" s="30"/>
      <c r="Q227" s="23"/>
    </row>
    <row r="228" spans="1:17" x14ac:dyDescent="0.2">
      <c r="A228" s="120"/>
      <c r="B228" s="334"/>
      <c r="C228" s="296"/>
      <c r="D228" s="25"/>
      <c r="E228" s="122"/>
      <c r="F228" s="122"/>
      <c r="G228" s="23"/>
      <c r="H228" s="30"/>
      <c r="J228" s="30"/>
      <c r="K228" s="23"/>
      <c r="L228" s="30"/>
      <c r="M228" s="23"/>
      <c r="N228" s="30"/>
      <c r="O228" s="23"/>
      <c r="P228" s="30"/>
      <c r="Q228" s="23"/>
    </row>
    <row r="229" spans="1:17" x14ac:dyDescent="0.2">
      <c r="A229" s="120"/>
      <c r="B229" s="347"/>
      <c r="C229" s="297"/>
      <c r="D229" s="23"/>
      <c r="E229" s="122"/>
      <c r="F229" s="122"/>
      <c r="G229" s="23"/>
      <c r="H229" s="30"/>
      <c r="J229" s="30"/>
      <c r="K229" s="23"/>
      <c r="L229" s="30"/>
      <c r="M229" s="23"/>
      <c r="N229" s="30"/>
      <c r="O229" s="23"/>
      <c r="P229" s="30"/>
      <c r="Q229" s="23"/>
    </row>
    <row r="230" spans="1:17" x14ac:dyDescent="0.2">
      <c r="A230" s="120"/>
      <c r="B230" s="347"/>
      <c r="C230" s="297"/>
      <c r="D230" s="23"/>
      <c r="E230" s="122"/>
      <c r="F230" s="122"/>
      <c r="G230" s="23"/>
      <c r="H230" s="30"/>
      <c r="J230" s="30"/>
      <c r="K230" s="23"/>
      <c r="L230" s="30"/>
      <c r="M230" s="23"/>
      <c r="N230" s="30"/>
      <c r="O230" s="23"/>
      <c r="P230" s="30"/>
      <c r="Q230" s="23"/>
    </row>
    <row r="231" spans="1:17" x14ac:dyDescent="0.2">
      <c r="A231" s="120"/>
      <c r="B231" s="347"/>
      <c r="C231" s="297"/>
      <c r="D231" s="23"/>
      <c r="E231" s="122"/>
      <c r="F231" s="122"/>
      <c r="G231" s="23"/>
      <c r="H231" s="30"/>
      <c r="J231" s="30"/>
      <c r="K231" s="23"/>
      <c r="L231" s="30"/>
      <c r="M231" s="23"/>
      <c r="N231" s="30"/>
      <c r="O231" s="23"/>
      <c r="P231" s="30"/>
      <c r="Q231" s="23"/>
    </row>
    <row r="232" spans="1:17" x14ac:dyDescent="0.25">
      <c r="A232" s="120"/>
      <c r="B232" s="347"/>
      <c r="C232" s="297"/>
      <c r="D232" s="378"/>
      <c r="E232" s="379"/>
      <c r="F232" s="122"/>
      <c r="G232" s="23"/>
      <c r="H232" s="30"/>
      <c r="J232" s="30"/>
      <c r="K232" s="23"/>
      <c r="L232" s="30"/>
      <c r="M232" s="23"/>
      <c r="N232" s="30"/>
      <c r="O232" s="23"/>
      <c r="P232" s="30"/>
      <c r="Q232" s="23"/>
    </row>
    <row r="233" spans="1:17" x14ac:dyDescent="0.2">
      <c r="A233" s="120"/>
      <c r="B233" s="347"/>
      <c r="C233" s="297"/>
      <c r="D233" s="180"/>
      <c r="E233" s="181"/>
      <c r="F233" s="122"/>
      <c r="G233" s="23"/>
      <c r="H233" s="30"/>
      <c r="J233" s="30"/>
      <c r="K233" s="23"/>
      <c r="L233" s="30"/>
      <c r="M233" s="23"/>
      <c r="N233" s="30"/>
      <c r="O233" s="23"/>
      <c r="P233" s="30"/>
      <c r="Q233" s="23"/>
    </row>
    <row r="234" spans="1:17" x14ac:dyDescent="0.2">
      <c r="A234" s="120"/>
      <c r="B234" s="347"/>
      <c r="C234" s="297"/>
      <c r="D234" s="180"/>
      <c r="E234" s="181"/>
      <c r="F234" s="122"/>
      <c r="G234" s="23"/>
      <c r="H234" s="30"/>
      <c r="J234" s="30"/>
      <c r="K234" s="23"/>
      <c r="L234" s="30"/>
      <c r="M234" s="23"/>
      <c r="N234" s="30"/>
      <c r="O234" s="23"/>
      <c r="P234" s="30"/>
      <c r="Q234" s="23"/>
    </row>
    <row r="235" spans="1:17" x14ac:dyDescent="0.2">
      <c r="A235" s="120"/>
      <c r="B235" s="347"/>
      <c r="C235" s="297"/>
      <c r="D235" s="23"/>
      <c r="E235" s="122"/>
      <c r="F235" s="122"/>
      <c r="G235" s="23"/>
      <c r="H235" s="30"/>
      <c r="J235" s="30"/>
      <c r="K235" s="23"/>
      <c r="L235" s="30"/>
      <c r="M235" s="23"/>
      <c r="N235" s="30"/>
      <c r="O235" s="23"/>
      <c r="P235" s="30"/>
      <c r="Q235" s="23"/>
    </row>
    <row r="236" spans="1:17" x14ac:dyDescent="0.2">
      <c r="A236" s="120"/>
      <c r="B236" s="347"/>
      <c r="C236" s="297"/>
      <c r="D236" s="23"/>
      <c r="E236" s="122"/>
      <c r="F236" s="122"/>
      <c r="G236" s="23"/>
      <c r="H236" s="30"/>
      <c r="J236" s="30"/>
      <c r="K236" s="23"/>
      <c r="L236" s="30"/>
      <c r="M236" s="23"/>
      <c r="N236" s="30"/>
      <c r="O236" s="23"/>
      <c r="P236" s="30"/>
      <c r="Q236" s="23"/>
    </row>
    <row r="237" spans="1:17" x14ac:dyDescent="0.2">
      <c r="A237" s="120"/>
      <c r="B237" s="347"/>
      <c r="C237" s="297"/>
      <c r="D237" s="23"/>
      <c r="E237" s="122"/>
      <c r="F237" s="122"/>
      <c r="G237" s="23"/>
      <c r="H237" s="30"/>
      <c r="J237" s="30"/>
      <c r="K237" s="23"/>
      <c r="L237" s="30"/>
      <c r="M237" s="23"/>
      <c r="N237" s="30"/>
      <c r="O237" s="23"/>
      <c r="P237" s="30"/>
      <c r="Q237" s="23"/>
    </row>
    <row r="238" spans="1:17" x14ac:dyDescent="0.2">
      <c r="A238" s="120"/>
      <c r="B238" s="347"/>
      <c r="C238" s="297"/>
      <c r="D238" s="23"/>
      <c r="E238" s="122"/>
      <c r="F238" s="122"/>
      <c r="G238" s="23"/>
      <c r="H238" s="30"/>
      <c r="J238" s="30"/>
      <c r="K238" s="23"/>
      <c r="L238" s="30"/>
      <c r="M238" s="23"/>
      <c r="N238" s="30"/>
      <c r="O238" s="23"/>
      <c r="P238" s="30"/>
      <c r="Q238" s="23"/>
    </row>
    <row r="239" spans="1:17" x14ac:dyDescent="0.2">
      <c r="A239" s="120"/>
      <c r="B239" s="347"/>
      <c r="C239" s="297"/>
      <c r="D239" s="23"/>
      <c r="E239" s="122"/>
      <c r="F239" s="122"/>
      <c r="G239" s="23"/>
      <c r="H239" s="30"/>
      <c r="J239" s="30"/>
      <c r="K239" s="23"/>
      <c r="L239" s="30"/>
      <c r="M239" s="23"/>
      <c r="N239" s="30"/>
      <c r="O239" s="23"/>
      <c r="P239" s="30"/>
      <c r="Q239" s="23"/>
    </row>
    <row r="240" spans="1:17" x14ac:dyDescent="0.2">
      <c r="A240" s="120"/>
      <c r="B240" s="347"/>
      <c r="C240" s="297"/>
      <c r="D240" s="23"/>
      <c r="E240" s="122"/>
      <c r="F240" s="122"/>
      <c r="G240" s="23"/>
      <c r="H240" s="30"/>
      <c r="J240" s="30"/>
      <c r="K240" s="23"/>
      <c r="L240" s="30"/>
      <c r="M240" s="23"/>
      <c r="N240" s="30"/>
      <c r="O240" s="23"/>
      <c r="P240" s="30"/>
      <c r="Q240" s="23"/>
    </row>
    <row r="241" spans="1:17" x14ac:dyDescent="0.2">
      <c r="A241" s="120"/>
      <c r="B241" s="347"/>
      <c r="C241" s="297"/>
      <c r="D241" s="23"/>
      <c r="E241" s="122"/>
      <c r="F241" s="122"/>
      <c r="G241" s="23"/>
      <c r="H241" s="30"/>
      <c r="J241" s="30"/>
      <c r="K241" s="23"/>
      <c r="L241" s="30"/>
      <c r="M241" s="23"/>
      <c r="N241" s="30"/>
      <c r="O241" s="23"/>
      <c r="P241" s="30"/>
      <c r="Q241" s="23"/>
    </row>
    <row r="242" spans="1:17" x14ac:dyDescent="0.2">
      <c r="A242" s="120"/>
      <c r="B242" s="347"/>
      <c r="C242" s="297"/>
      <c r="D242" s="23"/>
      <c r="E242" s="122"/>
      <c r="F242" s="122"/>
      <c r="G242" s="23"/>
      <c r="H242" s="30"/>
      <c r="J242" s="30"/>
      <c r="K242" s="23"/>
      <c r="L242" s="30"/>
      <c r="M242" s="23"/>
      <c r="N242" s="30"/>
      <c r="O242" s="23"/>
      <c r="P242" s="30"/>
      <c r="Q242" s="23"/>
    </row>
    <row r="243" spans="1:17" x14ac:dyDescent="0.2">
      <c r="A243" s="120"/>
      <c r="B243" s="347"/>
      <c r="C243" s="297"/>
      <c r="D243" s="23"/>
      <c r="E243" s="122"/>
      <c r="F243" s="122"/>
      <c r="G243" s="23"/>
      <c r="H243" s="30"/>
      <c r="J243" s="30"/>
      <c r="K243" s="23"/>
      <c r="L243" s="30"/>
      <c r="M243" s="23"/>
      <c r="N243" s="30"/>
      <c r="O243" s="23"/>
      <c r="P243" s="30"/>
      <c r="Q243" s="23"/>
    </row>
    <row r="244" spans="1:17" x14ac:dyDescent="0.2">
      <c r="A244" s="120"/>
      <c r="B244" s="347"/>
      <c r="C244" s="297"/>
      <c r="D244" s="23"/>
      <c r="E244" s="122"/>
      <c r="F244" s="122"/>
      <c r="G244" s="23"/>
      <c r="H244" s="30"/>
      <c r="J244" s="30"/>
      <c r="K244" s="23"/>
      <c r="L244" s="30"/>
      <c r="M244" s="23"/>
      <c r="N244" s="30"/>
      <c r="O244" s="23"/>
      <c r="P244" s="30"/>
      <c r="Q244" s="23"/>
    </row>
    <row r="245" spans="1:17" x14ac:dyDescent="0.2">
      <c r="A245" s="120"/>
      <c r="B245" s="347"/>
      <c r="C245" s="297"/>
      <c r="D245" s="23"/>
      <c r="E245" s="122"/>
      <c r="F245" s="122"/>
      <c r="G245" s="23"/>
      <c r="H245" s="30"/>
      <c r="J245" s="30"/>
      <c r="K245" s="23"/>
      <c r="L245" s="30"/>
      <c r="M245" s="23"/>
      <c r="N245" s="30"/>
      <c r="O245" s="23"/>
      <c r="P245" s="30"/>
      <c r="Q245" s="23"/>
    </row>
    <row r="246" spans="1:17" x14ac:dyDescent="0.2">
      <c r="A246" s="120"/>
      <c r="B246" s="347"/>
      <c r="C246" s="297"/>
      <c r="D246" s="23"/>
      <c r="E246" s="122"/>
      <c r="F246" s="122"/>
      <c r="G246" s="23"/>
      <c r="H246" s="30"/>
      <c r="J246" s="30"/>
      <c r="K246" s="23"/>
      <c r="L246" s="30"/>
      <c r="M246" s="23"/>
      <c r="N246" s="30"/>
      <c r="O246" s="23"/>
      <c r="P246" s="30"/>
      <c r="Q246" s="23"/>
    </row>
    <row r="247" spans="1:17" x14ac:dyDescent="0.2">
      <c r="A247" s="120"/>
      <c r="B247" s="347"/>
      <c r="C247" s="297"/>
      <c r="D247" s="23"/>
      <c r="E247" s="122"/>
      <c r="F247" s="122"/>
      <c r="G247" s="23"/>
      <c r="H247" s="30"/>
      <c r="J247" s="30"/>
      <c r="K247" s="23"/>
      <c r="L247" s="30"/>
      <c r="M247" s="23"/>
      <c r="N247" s="30"/>
      <c r="O247" s="23"/>
      <c r="P247" s="30"/>
      <c r="Q247" s="23"/>
    </row>
    <row r="248" spans="1:17" x14ac:dyDescent="0.2">
      <c r="A248" s="120"/>
      <c r="B248" s="347"/>
      <c r="C248" s="297"/>
      <c r="D248" s="23"/>
      <c r="E248" s="122"/>
      <c r="F248" s="122"/>
      <c r="G248" s="23"/>
      <c r="H248" s="30"/>
      <c r="J248" s="30"/>
      <c r="K248" s="23"/>
      <c r="L248" s="30"/>
      <c r="M248" s="23"/>
      <c r="N248" s="30"/>
      <c r="O248" s="23"/>
      <c r="P248" s="30"/>
      <c r="Q248" s="23"/>
    </row>
    <row r="249" spans="1:17" x14ac:dyDescent="0.2">
      <c r="A249" s="120"/>
      <c r="B249" s="347"/>
      <c r="C249" s="297"/>
      <c r="D249" s="23"/>
      <c r="E249" s="122"/>
      <c r="F249" s="122"/>
      <c r="G249" s="23"/>
      <c r="H249" s="30"/>
      <c r="J249" s="30"/>
      <c r="K249" s="23"/>
      <c r="L249" s="30"/>
      <c r="M249" s="23"/>
      <c r="N249" s="30"/>
      <c r="O249" s="23"/>
      <c r="P249" s="30"/>
      <c r="Q249" s="23"/>
    </row>
    <row r="250" spans="1:17" x14ac:dyDescent="0.2">
      <c r="A250" s="120"/>
      <c r="B250" s="347"/>
      <c r="C250" s="297"/>
      <c r="D250" s="23"/>
      <c r="E250" s="122"/>
      <c r="F250" s="122"/>
      <c r="G250" s="23"/>
      <c r="H250" s="30"/>
      <c r="J250" s="30"/>
      <c r="K250" s="23"/>
      <c r="L250" s="30"/>
      <c r="M250" s="23"/>
      <c r="N250" s="30"/>
      <c r="O250" s="23"/>
      <c r="P250" s="30"/>
      <c r="Q250" s="23"/>
    </row>
    <row r="251" spans="1:17" x14ac:dyDescent="0.2">
      <c r="A251" s="120"/>
      <c r="B251" s="347"/>
      <c r="C251" s="297"/>
      <c r="D251" s="23"/>
      <c r="E251" s="122"/>
      <c r="F251" s="122"/>
      <c r="G251" s="23"/>
      <c r="H251" s="30"/>
      <c r="J251" s="30"/>
      <c r="K251" s="23"/>
      <c r="L251" s="30"/>
      <c r="M251" s="23"/>
      <c r="N251" s="30"/>
      <c r="O251" s="23"/>
      <c r="P251" s="30"/>
      <c r="Q251" s="23"/>
    </row>
    <row r="252" spans="1:17" x14ac:dyDescent="0.2">
      <c r="A252" s="120"/>
      <c r="B252" s="347"/>
      <c r="C252" s="297"/>
      <c r="D252" s="23"/>
      <c r="E252" s="122"/>
      <c r="F252" s="122"/>
      <c r="G252" s="23"/>
      <c r="H252" s="30"/>
      <c r="J252" s="30"/>
      <c r="K252" s="23"/>
      <c r="L252" s="30"/>
      <c r="M252" s="23"/>
      <c r="N252" s="30"/>
      <c r="O252" s="23"/>
      <c r="P252" s="30"/>
      <c r="Q252" s="23"/>
    </row>
    <row r="253" spans="1:17" x14ac:dyDescent="0.2">
      <c r="A253" s="120"/>
      <c r="B253" s="347"/>
      <c r="C253" s="297"/>
      <c r="D253" s="23"/>
      <c r="E253" s="122"/>
      <c r="F253" s="122"/>
      <c r="G253" s="23"/>
      <c r="H253" s="30"/>
      <c r="J253" s="30"/>
      <c r="K253" s="23"/>
      <c r="L253" s="30"/>
      <c r="M253" s="23"/>
      <c r="N253" s="30"/>
      <c r="O253" s="23"/>
      <c r="P253" s="30"/>
      <c r="Q253" s="23"/>
    </row>
    <row r="254" spans="1:17" x14ac:dyDescent="0.2">
      <c r="A254" s="120"/>
      <c r="B254" s="347"/>
      <c r="C254" s="297"/>
      <c r="D254" s="23"/>
      <c r="E254" s="122"/>
      <c r="F254" s="122"/>
      <c r="G254" s="23"/>
      <c r="H254" s="30"/>
      <c r="J254" s="30"/>
      <c r="K254" s="23"/>
      <c r="L254" s="30"/>
      <c r="M254" s="23"/>
      <c r="N254" s="30"/>
      <c r="O254" s="23"/>
      <c r="P254" s="30"/>
      <c r="Q254" s="23"/>
    </row>
    <row r="255" spans="1:17" x14ac:dyDescent="0.2">
      <c r="A255" s="120"/>
      <c r="B255" s="347"/>
      <c r="C255" s="297"/>
      <c r="D255" s="23"/>
      <c r="E255" s="122"/>
      <c r="F255" s="122"/>
      <c r="G255" s="23"/>
      <c r="H255" s="30"/>
      <c r="J255" s="30"/>
      <c r="K255" s="23"/>
      <c r="L255" s="30"/>
      <c r="M255" s="23"/>
      <c r="N255" s="30"/>
      <c r="O255" s="23"/>
      <c r="P255" s="30"/>
      <c r="Q255" s="23"/>
    </row>
    <row r="256" spans="1:17" x14ac:dyDescent="0.2">
      <c r="A256" s="120"/>
      <c r="B256" s="347"/>
      <c r="C256" s="297"/>
      <c r="D256" s="23"/>
      <c r="E256" s="122"/>
      <c r="F256" s="122"/>
      <c r="G256" s="23"/>
      <c r="H256" s="30"/>
      <c r="J256" s="30"/>
      <c r="K256" s="23"/>
      <c r="L256" s="30"/>
      <c r="M256" s="23"/>
      <c r="N256" s="30"/>
      <c r="O256" s="23"/>
      <c r="P256" s="30"/>
      <c r="Q256" s="23"/>
    </row>
    <row r="257" spans="1:17" x14ac:dyDescent="0.2">
      <c r="A257" s="120"/>
      <c r="B257" s="347"/>
      <c r="C257" s="297"/>
      <c r="D257" s="23"/>
      <c r="E257" s="122"/>
      <c r="F257" s="122"/>
      <c r="G257" s="23"/>
      <c r="H257" s="30"/>
      <c r="J257" s="30"/>
      <c r="K257" s="23"/>
      <c r="L257" s="30"/>
      <c r="M257" s="23"/>
      <c r="N257" s="30"/>
      <c r="O257" s="23"/>
      <c r="P257" s="30"/>
      <c r="Q257" s="23"/>
    </row>
    <row r="258" spans="1:17" x14ac:dyDescent="0.2">
      <c r="A258" s="120"/>
      <c r="B258" s="347"/>
      <c r="C258" s="297"/>
      <c r="D258" s="23"/>
      <c r="E258" s="122"/>
      <c r="F258" s="122"/>
      <c r="G258" s="23"/>
      <c r="H258" s="30"/>
      <c r="J258" s="30"/>
      <c r="K258" s="23"/>
      <c r="L258" s="30"/>
      <c r="M258" s="23"/>
      <c r="N258" s="30"/>
      <c r="O258" s="23"/>
      <c r="P258" s="30"/>
      <c r="Q258" s="23"/>
    </row>
    <row r="259" spans="1:17" x14ac:dyDescent="0.2">
      <c r="A259" s="120"/>
      <c r="B259" s="347"/>
      <c r="C259" s="297"/>
      <c r="D259" s="23"/>
      <c r="E259" s="122"/>
      <c r="F259" s="122"/>
      <c r="G259" s="23"/>
      <c r="H259" s="30"/>
      <c r="J259" s="30"/>
      <c r="K259" s="23"/>
      <c r="L259" s="30"/>
      <c r="M259" s="23"/>
      <c r="N259" s="30"/>
      <c r="O259" s="23"/>
      <c r="P259" s="30"/>
      <c r="Q259" s="23"/>
    </row>
    <row r="260" spans="1:17" x14ac:dyDescent="0.2">
      <c r="A260" s="120"/>
      <c r="B260" s="347"/>
      <c r="C260" s="297"/>
      <c r="D260" s="23"/>
      <c r="E260" s="122"/>
      <c r="F260" s="122"/>
      <c r="G260" s="23"/>
      <c r="H260" s="30"/>
      <c r="J260" s="30"/>
      <c r="K260" s="23"/>
      <c r="L260" s="30"/>
      <c r="M260" s="23"/>
      <c r="N260" s="30"/>
      <c r="O260" s="23"/>
      <c r="P260" s="30"/>
      <c r="Q260" s="23"/>
    </row>
    <row r="261" spans="1:17" x14ac:dyDescent="0.2">
      <c r="A261" s="120"/>
      <c r="B261" s="347"/>
      <c r="C261" s="297"/>
      <c r="D261" s="23"/>
      <c r="E261" s="122"/>
      <c r="F261" s="122"/>
      <c r="G261" s="23"/>
      <c r="H261" s="30"/>
      <c r="J261" s="30"/>
      <c r="K261" s="23"/>
      <c r="L261" s="30"/>
      <c r="M261" s="23"/>
      <c r="N261" s="30"/>
      <c r="O261" s="23"/>
      <c r="P261" s="30"/>
      <c r="Q261" s="23"/>
    </row>
    <row r="262" spans="1:17" x14ac:dyDescent="0.2">
      <c r="A262" s="120"/>
      <c r="B262" s="347"/>
      <c r="C262" s="297"/>
      <c r="D262" s="23"/>
      <c r="E262" s="122"/>
      <c r="F262" s="122"/>
      <c r="G262" s="23"/>
      <c r="H262" s="30"/>
      <c r="J262" s="30"/>
      <c r="K262" s="23"/>
      <c r="L262" s="30"/>
      <c r="M262" s="23"/>
      <c r="N262" s="30"/>
      <c r="O262" s="23"/>
      <c r="P262" s="30"/>
      <c r="Q262" s="23"/>
    </row>
    <row r="263" spans="1:17" x14ac:dyDescent="0.2">
      <c r="A263" s="120"/>
      <c r="B263" s="347"/>
      <c r="C263" s="297"/>
      <c r="D263" s="23"/>
      <c r="E263" s="122"/>
      <c r="F263" s="122"/>
      <c r="G263" s="23"/>
      <c r="H263" s="30"/>
      <c r="J263" s="30"/>
      <c r="K263" s="23"/>
      <c r="L263" s="30"/>
      <c r="M263" s="23"/>
      <c r="N263" s="30"/>
      <c r="O263" s="23"/>
      <c r="P263" s="30"/>
      <c r="Q263" s="23"/>
    </row>
    <row r="264" spans="1:17" x14ac:dyDescent="0.2">
      <c r="A264" s="120"/>
      <c r="B264" s="347"/>
      <c r="C264" s="297"/>
      <c r="D264" s="23"/>
      <c r="E264" s="122"/>
      <c r="F264" s="122"/>
      <c r="G264" s="23"/>
      <c r="H264" s="30"/>
      <c r="J264" s="30"/>
      <c r="K264" s="23"/>
      <c r="L264" s="30"/>
      <c r="M264" s="23"/>
      <c r="N264" s="30"/>
      <c r="O264" s="23"/>
      <c r="P264" s="30"/>
      <c r="Q264" s="23"/>
    </row>
    <row r="265" spans="1:17" x14ac:dyDescent="0.2">
      <c r="A265" s="120"/>
      <c r="B265" s="347"/>
      <c r="C265" s="297"/>
      <c r="D265" s="23"/>
      <c r="E265" s="122"/>
      <c r="F265" s="122"/>
      <c r="G265" s="23"/>
      <c r="H265" s="30"/>
      <c r="J265" s="30"/>
      <c r="K265" s="23"/>
      <c r="L265" s="30"/>
      <c r="M265" s="23"/>
      <c r="N265" s="30"/>
      <c r="O265" s="23"/>
      <c r="P265" s="30"/>
      <c r="Q265" s="23"/>
    </row>
    <row r="266" spans="1:17" x14ac:dyDescent="0.2">
      <c r="A266" s="120"/>
      <c r="B266" s="347"/>
      <c r="C266" s="297"/>
      <c r="D266" s="23"/>
      <c r="E266" s="122"/>
      <c r="F266" s="122"/>
      <c r="G266" s="23"/>
      <c r="H266" s="30"/>
      <c r="J266" s="30"/>
      <c r="K266" s="23"/>
      <c r="L266" s="30"/>
      <c r="M266" s="23"/>
      <c r="N266" s="30"/>
      <c r="O266" s="23"/>
      <c r="P266" s="30"/>
      <c r="Q266" s="23"/>
    </row>
    <row r="267" spans="1:17" x14ac:dyDescent="0.2">
      <c r="A267" s="120"/>
      <c r="B267" s="347"/>
      <c r="C267" s="297"/>
      <c r="D267" s="23"/>
      <c r="E267" s="122"/>
      <c r="F267" s="122"/>
      <c r="G267" s="23"/>
      <c r="H267" s="30"/>
      <c r="J267" s="30"/>
      <c r="K267" s="23"/>
      <c r="L267" s="30"/>
      <c r="M267" s="23"/>
      <c r="N267" s="30"/>
      <c r="O267" s="23"/>
      <c r="P267" s="30"/>
      <c r="Q267" s="23"/>
    </row>
    <row r="268" spans="1:17" x14ac:dyDescent="0.2">
      <c r="A268" s="120"/>
      <c r="B268" s="347"/>
      <c r="C268" s="297"/>
      <c r="D268" s="23"/>
      <c r="E268" s="122"/>
      <c r="F268" s="122"/>
      <c r="G268" s="23"/>
      <c r="H268" s="30"/>
      <c r="J268" s="30"/>
      <c r="K268" s="23"/>
      <c r="L268" s="30"/>
      <c r="M268" s="23"/>
      <c r="N268" s="30"/>
      <c r="O268" s="23"/>
      <c r="P268" s="30"/>
      <c r="Q268" s="23"/>
    </row>
    <row r="269" spans="1:17" x14ac:dyDescent="0.2">
      <c r="A269" s="120"/>
      <c r="B269" s="347"/>
      <c r="C269" s="297"/>
      <c r="D269" s="23"/>
      <c r="E269" s="122"/>
      <c r="F269" s="122"/>
      <c r="G269" s="23"/>
      <c r="H269" s="30"/>
      <c r="J269" s="30"/>
      <c r="K269" s="23"/>
      <c r="L269" s="30"/>
      <c r="M269" s="23"/>
      <c r="N269" s="30"/>
      <c r="O269" s="23"/>
      <c r="P269" s="30"/>
      <c r="Q269" s="23"/>
    </row>
    <row r="270" spans="1:17" x14ac:dyDescent="0.2">
      <c r="A270" s="120"/>
      <c r="B270" s="347"/>
      <c r="C270" s="297"/>
      <c r="D270" s="23"/>
      <c r="E270" s="122"/>
      <c r="F270" s="122"/>
      <c r="G270" s="23"/>
      <c r="H270" s="30"/>
      <c r="J270" s="30"/>
      <c r="K270" s="23"/>
      <c r="L270" s="30"/>
      <c r="M270" s="23"/>
      <c r="N270" s="30"/>
      <c r="O270" s="23"/>
      <c r="P270" s="30"/>
      <c r="Q270" s="23"/>
    </row>
    <row r="271" spans="1:17" x14ac:dyDescent="0.2">
      <c r="A271" s="120"/>
      <c r="B271" s="347"/>
      <c r="C271" s="297"/>
      <c r="D271" s="23"/>
      <c r="E271" s="122"/>
      <c r="F271" s="122"/>
      <c r="G271" s="23"/>
      <c r="H271" s="30"/>
      <c r="J271" s="30"/>
      <c r="K271" s="23"/>
      <c r="L271" s="30"/>
      <c r="M271" s="23"/>
      <c r="N271" s="30"/>
      <c r="O271" s="23"/>
      <c r="P271" s="30"/>
      <c r="Q271" s="23"/>
    </row>
    <row r="272" spans="1:17" x14ac:dyDescent="0.2">
      <c r="A272" s="120"/>
      <c r="B272" s="347"/>
      <c r="C272" s="297"/>
      <c r="D272" s="23"/>
      <c r="E272" s="122"/>
      <c r="F272" s="122"/>
      <c r="G272" s="23"/>
      <c r="H272" s="30"/>
      <c r="J272" s="30"/>
      <c r="K272" s="23"/>
      <c r="L272" s="30"/>
      <c r="M272" s="23"/>
      <c r="N272" s="30"/>
      <c r="O272" s="23"/>
      <c r="P272" s="30"/>
      <c r="Q272" s="23"/>
    </row>
    <row r="273" spans="1:17" x14ac:dyDescent="0.2">
      <c r="A273" s="120"/>
      <c r="B273" s="347"/>
      <c r="C273" s="297"/>
      <c r="D273" s="23"/>
      <c r="E273" s="122"/>
      <c r="F273" s="122"/>
      <c r="G273" s="23"/>
      <c r="H273" s="30"/>
      <c r="J273" s="30"/>
      <c r="K273" s="23"/>
      <c r="L273" s="30"/>
      <c r="M273" s="23"/>
      <c r="N273" s="30"/>
      <c r="O273" s="23"/>
      <c r="P273" s="30"/>
      <c r="Q273" s="23"/>
    </row>
    <row r="274" spans="1:17" x14ac:dyDescent="0.2">
      <c r="A274" s="120"/>
      <c r="B274" s="347"/>
      <c r="C274" s="297"/>
      <c r="D274" s="23"/>
      <c r="E274" s="122"/>
      <c r="F274" s="122"/>
      <c r="G274" s="23"/>
      <c r="H274" s="30"/>
      <c r="J274" s="30"/>
      <c r="K274" s="23"/>
      <c r="L274" s="30"/>
      <c r="M274" s="23"/>
      <c r="N274" s="30"/>
      <c r="O274" s="23"/>
      <c r="P274" s="30"/>
      <c r="Q274" s="23"/>
    </row>
    <row r="275" spans="1:17" x14ac:dyDescent="0.2">
      <c r="A275" s="120"/>
      <c r="B275" s="347"/>
      <c r="C275" s="297"/>
      <c r="D275" s="23"/>
      <c r="E275" s="122"/>
      <c r="F275" s="122"/>
      <c r="G275" s="23"/>
      <c r="H275" s="30"/>
      <c r="J275" s="30"/>
      <c r="K275" s="23"/>
      <c r="L275" s="30"/>
      <c r="M275" s="23"/>
      <c r="N275" s="30"/>
      <c r="O275" s="23"/>
      <c r="P275" s="30"/>
      <c r="Q275" s="23"/>
    </row>
    <row r="276" spans="1:17" x14ac:dyDescent="0.2">
      <c r="A276" s="120"/>
      <c r="B276" s="347"/>
      <c r="C276" s="297"/>
      <c r="D276" s="23"/>
      <c r="E276" s="122"/>
      <c r="F276" s="122"/>
      <c r="G276" s="23"/>
      <c r="H276" s="30"/>
      <c r="J276" s="30"/>
      <c r="K276" s="23"/>
      <c r="L276" s="30"/>
      <c r="M276" s="23"/>
      <c r="N276" s="30"/>
      <c r="O276" s="23"/>
      <c r="P276" s="30"/>
      <c r="Q276" s="23"/>
    </row>
    <row r="277" spans="1:17" x14ac:dyDescent="0.2">
      <c r="A277" s="120"/>
      <c r="B277" s="347"/>
      <c r="C277" s="297"/>
      <c r="D277" s="23"/>
      <c r="E277" s="122"/>
      <c r="F277" s="122"/>
      <c r="G277" s="23"/>
      <c r="H277" s="30"/>
      <c r="J277" s="30"/>
      <c r="K277" s="23"/>
      <c r="L277" s="30"/>
      <c r="M277" s="23"/>
      <c r="N277" s="30"/>
      <c r="O277" s="23"/>
      <c r="P277" s="30"/>
      <c r="Q277" s="23"/>
    </row>
    <row r="278" spans="1:17" x14ac:dyDescent="0.2">
      <c r="A278" s="120"/>
      <c r="B278" s="347"/>
      <c r="C278" s="297"/>
      <c r="D278" s="23"/>
      <c r="E278" s="122"/>
      <c r="F278" s="122"/>
      <c r="G278" s="23"/>
      <c r="H278" s="30"/>
      <c r="J278" s="30"/>
      <c r="K278" s="23"/>
      <c r="L278" s="30"/>
      <c r="M278" s="23"/>
      <c r="N278" s="30"/>
      <c r="O278" s="23"/>
      <c r="P278" s="30"/>
      <c r="Q278" s="23"/>
    </row>
    <row r="279" spans="1:17" x14ac:dyDescent="0.2">
      <c r="A279" s="120"/>
      <c r="B279" s="347"/>
      <c r="C279" s="297"/>
      <c r="D279" s="23"/>
      <c r="E279" s="122"/>
      <c r="F279" s="122"/>
      <c r="G279" s="23"/>
      <c r="H279" s="30"/>
      <c r="J279" s="30"/>
      <c r="K279" s="23"/>
      <c r="L279" s="30"/>
      <c r="M279" s="23"/>
      <c r="N279" s="30"/>
      <c r="O279" s="23"/>
      <c r="P279" s="30"/>
      <c r="Q279" s="23"/>
    </row>
    <row r="280" spans="1:17" x14ac:dyDescent="0.2">
      <c r="A280" s="120"/>
      <c r="B280" s="347"/>
      <c r="C280" s="297"/>
      <c r="D280" s="23"/>
      <c r="E280" s="122"/>
      <c r="F280" s="122"/>
      <c r="G280" s="23"/>
      <c r="H280" s="30"/>
      <c r="J280" s="30"/>
      <c r="K280" s="23"/>
      <c r="L280" s="30"/>
      <c r="M280" s="23"/>
      <c r="N280" s="30"/>
      <c r="O280" s="23"/>
      <c r="P280" s="30"/>
      <c r="Q280" s="23"/>
    </row>
    <row r="281" spans="1:17" x14ac:dyDescent="0.2">
      <c r="A281" s="120"/>
      <c r="B281" s="347"/>
      <c r="C281" s="297"/>
      <c r="D281" s="23"/>
      <c r="E281" s="122"/>
      <c r="F281" s="122"/>
      <c r="G281" s="23"/>
      <c r="H281" s="30"/>
      <c r="J281" s="30"/>
      <c r="K281" s="23"/>
      <c r="L281" s="30"/>
      <c r="M281" s="23"/>
      <c r="N281" s="30"/>
      <c r="O281" s="23"/>
      <c r="P281" s="30"/>
      <c r="Q281" s="23"/>
    </row>
    <row r="282" spans="1:17" x14ac:dyDescent="0.2">
      <c r="A282" s="120"/>
      <c r="B282" s="347"/>
      <c r="C282" s="297"/>
      <c r="D282" s="23"/>
      <c r="E282" s="122"/>
      <c r="F282" s="122"/>
      <c r="G282" s="23"/>
      <c r="H282" s="30"/>
      <c r="J282" s="30"/>
      <c r="K282" s="23"/>
      <c r="L282" s="30"/>
      <c r="M282" s="23"/>
      <c r="N282" s="30"/>
      <c r="O282" s="23"/>
      <c r="P282" s="30"/>
      <c r="Q282" s="23"/>
    </row>
    <row r="283" spans="1:17" x14ac:dyDescent="0.2">
      <c r="A283" s="120"/>
      <c r="B283" s="347"/>
      <c r="C283" s="297"/>
      <c r="D283" s="23"/>
      <c r="E283" s="122"/>
      <c r="F283" s="122"/>
      <c r="G283" s="23"/>
      <c r="H283" s="30"/>
      <c r="J283" s="30"/>
      <c r="K283" s="23"/>
      <c r="L283" s="30"/>
      <c r="M283" s="23"/>
      <c r="N283" s="30"/>
      <c r="O283" s="23"/>
      <c r="P283" s="30"/>
      <c r="Q283" s="23"/>
    </row>
    <row r="284" spans="1:17" x14ac:dyDescent="0.2">
      <c r="A284" s="120"/>
      <c r="B284" s="347"/>
      <c r="C284" s="297"/>
      <c r="D284" s="23"/>
      <c r="E284" s="122"/>
      <c r="F284" s="122"/>
      <c r="G284" s="23"/>
      <c r="H284" s="30"/>
      <c r="J284" s="30"/>
      <c r="K284" s="23"/>
      <c r="L284" s="30"/>
      <c r="M284" s="23"/>
      <c r="N284" s="30"/>
      <c r="O284" s="23"/>
      <c r="P284" s="30"/>
      <c r="Q284" s="23"/>
    </row>
    <row r="285" spans="1:17" x14ac:dyDescent="0.2">
      <c r="A285" s="120"/>
      <c r="B285" s="347"/>
      <c r="C285" s="297"/>
      <c r="D285" s="23"/>
      <c r="E285" s="122"/>
      <c r="F285" s="122"/>
      <c r="G285" s="23"/>
      <c r="H285" s="30"/>
      <c r="J285" s="30"/>
      <c r="K285" s="23"/>
      <c r="L285" s="30"/>
      <c r="M285" s="23"/>
      <c r="N285" s="30"/>
      <c r="O285" s="23"/>
      <c r="P285" s="30"/>
      <c r="Q285" s="23"/>
    </row>
    <row r="286" spans="1:17" x14ac:dyDescent="0.2">
      <c r="A286" s="120"/>
      <c r="B286" s="347"/>
      <c r="C286" s="297"/>
      <c r="D286" s="23"/>
      <c r="E286" s="122"/>
      <c r="F286" s="122"/>
      <c r="G286" s="23"/>
      <c r="H286" s="30"/>
      <c r="J286" s="30"/>
      <c r="K286" s="23"/>
      <c r="L286" s="30"/>
      <c r="M286" s="23"/>
      <c r="N286" s="30"/>
      <c r="O286" s="23"/>
      <c r="P286" s="30"/>
      <c r="Q286" s="23"/>
    </row>
    <row r="287" spans="1:17" x14ac:dyDescent="0.2">
      <c r="A287" s="120"/>
      <c r="B287" s="347"/>
      <c r="C287" s="297"/>
      <c r="D287" s="23"/>
      <c r="E287" s="122"/>
      <c r="F287" s="122"/>
      <c r="G287" s="23"/>
      <c r="H287" s="30"/>
      <c r="J287" s="30"/>
      <c r="K287" s="23"/>
      <c r="L287" s="30"/>
      <c r="M287" s="23"/>
      <c r="N287" s="30"/>
      <c r="O287" s="23"/>
      <c r="P287" s="30"/>
      <c r="Q287" s="23"/>
    </row>
    <row r="288" spans="1:17" x14ac:dyDescent="0.2">
      <c r="A288" s="120"/>
      <c r="B288" s="347"/>
      <c r="C288" s="297"/>
      <c r="D288" s="23"/>
      <c r="E288" s="122"/>
      <c r="F288" s="122"/>
      <c r="G288" s="23"/>
      <c r="H288" s="30"/>
      <c r="J288" s="30"/>
      <c r="K288" s="23"/>
      <c r="L288" s="30"/>
      <c r="M288" s="23"/>
      <c r="N288" s="30"/>
      <c r="O288" s="23"/>
      <c r="P288" s="30"/>
      <c r="Q288" s="23"/>
    </row>
    <row r="289" spans="1:17" x14ac:dyDescent="0.2">
      <c r="A289" s="120"/>
      <c r="B289" s="347"/>
      <c r="C289" s="297"/>
      <c r="D289" s="23"/>
      <c r="E289" s="122"/>
      <c r="F289" s="122"/>
      <c r="G289" s="23"/>
      <c r="H289" s="30"/>
      <c r="J289" s="30"/>
      <c r="K289" s="23"/>
      <c r="L289" s="30"/>
      <c r="M289" s="23"/>
      <c r="N289" s="30"/>
      <c r="O289" s="23"/>
      <c r="P289" s="30"/>
      <c r="Q289" s="23"/>
    </row>
    <row r="290" spans="1:17" x14ac:dyDescent="0.2">
      <c r="A290" s="120"/>
      <c r="B290" s="347"/>
      <c r="C290" s="297"/>
      <c r="D290" s="23"/>
      <c r="E290" s="122"/>
      <c r="F290" s="122"/>
      <c r="G290" s="23"/>
      <c r="H290" s="30"/>
      <c r="J290" s="30"/>
      <c r="K290" s="23"/>
      <c r="L290" s="30"/>
      <c r="M290" s="23"/>
      <c r="N290" s="30"/>
      <c r="O290" s="23"/>
      <c r="P290" s="30"/>
      <c r="Q290" s="23"/>
    </row>
    <row r="291" spans="1:17" x14ac:dyDescent="0.2">
      <c r="A291" s="120"/>
      <c r="B291" s="347"/>
      <c r="C291" s="297"/>
      <c r="D291" s="23"/>
      <c r="E291" s="122"/>
      <c r="F291" s="122"/>
      <c r="G291" s="23"/>
      <c r="H291" s="30"/>
      <c r="J291" s="30"/>
      <c r="K291" s="23"/>
      <c r="L291" s="30"/>
      <c r="M291" s="23"/>
      <c r="N291" s="30"/>
      <c r="O291" s="23"/>
      <c r="P291" s="30"/>
      <c r="Q291" s="23"/>
    </row>
    <row r="292" spans="1:17" x14ac:dyDescent="0.2">
      <c r="A292" s="120"/>
      <c r="B292" s="347"/>
      <c r="C292" s="297"/>
      <c r="D292" s="23"/>
      <c r="E292" s="122"/>
      <c r="F292" s="122"/>
      <c r="G292" s="23"/>
      <c r="H292" s="30"/>
      <c r="J292" s="30"/>
      <c r="K292" s="23"/>
      <c r="L292" s="30"/>
      <c r="M292" s="23"/>
      <c r="N292" s="30"/>
      <c r="O292" s="23"/>
      <c r="P292" s="30"/>
      <c r="Q292" s="23"/>
    </row>
    <row r="293" spans="1:17" x14ac:dyDescent="0.2">
      <c r="A293" s="120"/>
      <c r="B293" s="347"/>
      <c r="C293" s="297"/>
      <c r="D293" s="23"/>
      <c r="E293" s="122"/>
      <c r="F293" s="122"/>
      <c r="G293" s="23"/>
      <c r="H293" s="30"/>
      <c r="J293" s="30"/>
      <c r="K293" s="23"/>
      <c r="L293" s="30"/>
      <c r="M293" s="23"/>
      <c r="N293" s="30"/>
      <c r="O293" s="23"/>
      <c r="P293" s="30"/>
      <c r="Q293" s="23"/>
    </row>
    <row r="294" spans="1:17" x14ac:dyDescent="0.2">
      <c r="A294" s="120"/>
      <c r="B294" s="347"/>
      <c r="C294" s="297"/>
      <c r="D294" s="23"/>
      <c r="E294" s="122"/>
      <c r="F294" s="122"/>
      <c r="G294" s="23"/>
      <c r="H294" s="30"/>
      <c r="J294" s="30"/>
      <c r="K294" s="23"/>
      <c r="L294" s="30"/>
      <c r="M294" s="23"/>
      <c r="N294" s="30"/>
      <c r="O294" s="23"/>
      <c r="P294" s="30"/>
      <c r="Q294" s="23"/>
    </row>
    <row r="295" spans="1:17" x14ac:dyDescent="0.2">
      <c r="A295" s="120"/>
      <c r="B295" s="347"/>
      <c r="C295" s="297"/>
      <c r="D295" s="23"/>
      <c r="E295" s="122"/>
      <c r="F295" s="122"/>
      <c r="G295" s="23"/>
      <c r="H295" s="30"/>
      <c r="J295" s="30"/>
      <c r="K295" s="23"/>
      <c r="L295" s="30"/>
      <c r="M295" s="23"/>
      <c r="N295" s="30"/>
      <c r="O295" s="23"/>
      <c r="P295" s="30"/>
      <c r="Q295" s="23"/>
    </row>
    <row r="296" spans="1:17" x14ac:dyDescent="0.2">
      <c r="A296" s="120"/>
      <c r="B296" s="347"/>
      <c r="C296" s="297"/>
      <c r="D296" s="23"/>
      <c r="E296" s="122"/>
      <c r="F296" s="122"/>
      <c r="G296" s="23"/>
      <c r="H296" s="30"/>
      <c r="J296" s="30"/>
      <c r="K296" s="23"/>
      <c r="L296" s="30"/>
      <c r="M296" s="23"/>
      <c r="N296" s="30"/>
      <c r="O296" s="23"/>
      <c r="P296" s="30"/>
      <c r="Q296" s="23"/>
    </row>
    <row r="297" spans="1:17" x14ac:dyDescent="0.2">
      <c r="A297" s="120"/>
      <c r="B297" s="347"/>
      <c r="C297" s="297"/>
      <c r="D297" s="23"/>
      <c r="E297" s="122"/>
      <c r="F297" s="122"/>
      <c r="G297" s="23"/>
      <c r="H297" s="30"/>
      <c r="J297" s="30"/>
      <c r="K297" s="23"/>
      <c r="L297" s="30"/>
      <c r="M297" s="23"/>
      <c r="N297" s="30"/>
      <c r="O297" s="23"/>
      <c r="P297" s="30"/>
      <c r="Q297" s="23"/>
    </row>
    <row r="298" spans="1:17" x14ac:dyDescent="0.2">
      <c r="A298" s="120"/>
      <c r="B298" s="347"/>
      <c r="C298" s="297"/>
      <c r="D298" s="23"/>
      <c r="E298" s="122"/>
      <c r="F298" s="122"/>
      <c r="G298" s="23"/>
      <c r="H298" s="30"/>
      <c r="J298" s="30"/>
      <c r="K298" s="23"/>
      <c r="L298" s="30"/>
      <c r="M298" s="23"/>
      <c r="N298" s="30"/>
      <c r="O298" s="23"/>
      <c r="P298" s="30"/>
      <c r="Q298" s="23"/>
    </row>
    <row r="299" spans="1:17" x14ac:dyDescent="0.2">
      <c r="A299" s="120"/>
      <c r="B299" s="347"/>
      <c r="C299" s="297"/>
      <c r="D299" s="23"/>
      <c r="E299" s="122"/>
      <c r="F299" s="122"/>
      <c r="G299" s="23"/>
      <c r="H299" s="30"/>
      <c r="J299" s="30"/>
      <c r="K299" s="23"/>
      <c r="L299" s="30"/>
      <c r="M299" s="23"/>
      <c r="N299" s="30"/>
      <c r="O299" s="23"/>
      <c r="P299" s="30"/>
      <c r="Q299" s="23"/>
    </row>
    <row r="300" spans="1:17" x14ac:dyDescent="0.2">
      <c r="A300" s="120"/>
      <c r="B300" s="347"/>
      <c r="C300" s="297"/>
      <c r="D300" s="23"/>
      <c r="E300" s="122"/>
      <c r="F300" s="122"/>
      <c r="G300" s="23"/>
      <c r="H300" s="30"/>
      <c r="J300" s="30"/>
      <c r="K300" s="23"/>
      <c r="L300" s="30"/>
      <c r="M300" s="23"/>
      <c r="N300" s="30"/>
      <c r="O300" s="23"/>
      <c r="P300" s="30"/>
      <c r="Q300" s="23"/>
    </row>
    <row r="301" spans="1:17" x14ac:dyDescent="0.2">
      <c r="A301" s="120"/>
      <c r="B301" s="347"/>
      <c r="C301" s="297"/>
      <c r="D301" s="23"/>
      <c r="E301" s="122"/>
      <c r="F301" s="122"/>
      <c r="G301" s="23"/>
      <c r="H301" s="30"/>
      <c r="J301" s="30"/>
      <c r="K301" s="23"/>
      <c r="L301" s="30"/>
      <c r="M301" s="23"/>
      <c r="N301" s="30"/>
      <c r="O301" s="23"/>
      <c r="P301" s="30"/>
      <c r="Q301" s="23"/>
    </row>
    <row r="302" spans="1:17" x14ac:dyDescent="0.2">
      <c r="A302" s="120"/>
      <c r="B302" s="347"/>
      <c r="C302" s="297"/>
      <c r="D302" s="23"/>
      <c r="E302" s="122"/>
      <c r="F302" s="122"/>
      <c r="G302" s="23"/>
      <c r="H302" s="30"/>
      <c r="J302" s="30"/>
      <c r="K302" s="23"/>
      <c r="L302" s="30"/>
      <c r="M302" s="23"/>
      <c r="N302" s="30"/>
      <c r="O302" s="23"/>
      <c r="P302" s="30"/>
      <c r="Q302" s="23"/>
    </row>
    <row r="303" spans="1:17" x14ac:dyDescent="0.2">
      <c r="A303" s="120"/>
      <c r="B303" s="347"/>
      <c r="C303" s="297"/>
      <c r="D303" s="23"/>
      <c r="E303" s="122"/>
      <c r="F303" s="122"/>
      <c r="G303" s="23"/>
      <c r="H303" s="30"/>
      <c r="J303" s="30"/>
      <c r="K303" s="23"/>
      <c r="L303" s="30"/>
      <c r="M303" s="23"/>
      <c r="N303" s="30"/>
      <c r="O303" s="23"/>
      <c r="P303" s="30"/>
      <c r="Q303" s="23"/>
    </row>
    <row r="304" spans="1:17" x14ac:dyDescent="0.2">
      <c r="A304" s="120"/>
      <c r="B304" s="347"/>
      <c r="C304" s="297"/>
      <c r="D304" s="23"/>
      <c r="E304" s="122"/>
      <c r="F304" s="122"/>
      <c r="G304" s="23"/>
      <c r="H304" s="30"/>
      <c r="J304" s="30"/>
      <c r="K304" s="23"/>
      <c r="L304" s="30"/>
      <c r="M304" s="23"/>
      <c r="N304" s="30"/>
      <c r="O304" s="23"/>
      <c r="P304" s="30"/>
      <c r="Q304" s="23"/>
    </row>
    <row r="305" spans="1:17" x14ac:dyDescent="0.2">
      <c r="A305" s="120"/>
      <c r="B305" s="347"/>
      <c r="C305" s="297"/>
      <c r="D305" s="23"/>
      <c r="E305" s="122"/>
      <c r="F305" s="122"/>
      <c r="G305" s="23"/>
      <c r="H305" s="30"/>
      <c r="J305" s="30"/>
      <c r="K305" s="23"/>
      <c r="L305" s="30"/>
      <c r="M305" s="23"/>
      <c r="N305" s="30"/>
      <c r="O305" s="23"/>
      <c r="P305" s="30"/>
      <c r="Q305" s="23"/>
    </row>
    <row r="306" spans="1:17" x14ac:dyDescent="0.2">
      <c r="A306" s="120"/>
      <c r="B306" s="347"/>
      <c r="C306" s="297"/>
      <c r="D306" s="23"/>
      <c r="E306" s="122"/>
      <c r="F306" s="122"/>
      <c r="G306" s="23"/>
      <c r="H306" s="30"/>
      <c r="J306" s="30"/>
      <c r="K306" s="23"/>
      <c r="L306" s="30"/>
      <c r="M306" s="23"/>
      <c r="N306" s="30"/>
      <c r="O306" s="23"/>
      <c r="P306" s="30"/>
      <c r="Q306" s="23"/>
    </row>
    <row r="307" spans="1:17" x14ac:dyDescent="0.2">
      <c r="A307" s="120"/>
      <c r="B307" s="347"/>
      <c r="C307" s="297"/>
      <c r="D307" s="23"/>
      <c r="E307" s="122"/>
      <c r="F307" s="122"/>
      <c r="G307" s="23"/>
      <c r="H307" s="30"/>
      <c r="J307" s="30"/>
      <c r="K307" s="23"/>
      <c r="L307" s="30"/>
      <c r="M307" s="23"/>
      <c r="N307" s="30"/>
      <c r="O307" s="23"/>
      <c r="P307" s="30"/>
      <c r="Q307" s="23"/>
    </row>
    <row r="308" spans="1:17" x14ac:dyDescent="0.2">
      <c r="A308" s="120"/>
      <c r="B308" s="347"/>
      <c r="C308" s="297"/>
      <c r="D308" s="23"/>
      <c r="E308" s="122"/>
      <c r="F308" s="122"/>
      <c r="G308" s="23"/>
      <c r="H308" s="30"/>
      <c r="J308" s="30"/>
      <c r="K308" s="23"/>
      <c r="L308" s="30"/>
      <c r="M308" s="23"/>
      <c r="N308" s="30"/>
      <c r="O308" s="23"/>
      <c r="P308" s="30"/>
      <c r="Q308" s="23"/>
    </row>
    <row r="309" spans="1:17" x14ac:dyDescent="0.2">
      <c r="A309" s="120"/>
      <c r="B309" s="347"/>
      <c r="C309" s="297"/>
      <c r="D309" s="23"/>
      <c r="E309" s="122"/>
      <c r="F309" s="122"/>
      <c r="G309" s="23"/>
      <c r="H309" s="30"/>
      <c r="J309" s="30"/>
      <c r="K309" s="23"/>
      <c r="L309" s="30"/>
      <c r="M309" s="23"/>
      <c r="N309" s="30"/>
      <c r="O309" s="23"/>
      <c r="P309" s="30"/>
      <c r="Q309" s="23"/>
    </row>
    <row r="310" spans="1:17" x14ac:dyDescent="0.2">
      <c r="A310" s="120"/>
      <c r="B310" s="347"/>
      <c r="C310" s="297"/>
      <c r="D310" s="23"/>
      <c r="E310" s="122"/>
      <c r="F310" s="122"/>
      <c r="G310" s="23"/>
      <c r="H310" s="30"/>
      <c r="J310" s="30"/>
      <c r="K310" s="23"/>
      <c r="L310" s="30"/>
      <c r="M310" s="23"/>
      <c r="N310" s="30"/>
      <c r="O310" s="23"/>
      <c r="P310" s="30"/>
      <c r="Q310" s="23"/>
    </row>
    <row r="311" spans="1:17" x14ac:dyDescent="0.2">
      <c r="A311" s="120"/>
      <c r="B311" s="347"/>
      <c r="C311" s="297"/>
      <c r="D311" s="23"/>
      <c r="E311" s="122"/>
      <c r="F311" s="122"/>
      <c r="G311" s="23"/>
      <c r="H311" s="30"/>
      <c r="J311" s="30"/>
      <c r="K311" s="23"/>
      <c r="L311" s="30"/>
      <c r="M311" s="23"/>
      <c r="N311" s="30"/>
      <c r="O311" s="23"/>
      <c r="P311" s="30"/>
      <c r="Q311" s="23"/>
    </row>
    <row r="312" spans="1:17" x14ac:dyDescent="0.2">
      <c r="A312" s="120"/>
      <c r="B312" s="347"/>
      <c r="C312" s="297"/>
      <c r="D312" s="23"/>
      <c r="E312" s="122"/>
      <c r="F312" s="122"/>
      <c r="G312" s="23"/>
      <c r="H312" s="30"/>
      <c r="J312" s="30"/>
      <c r="K312" s="23"/>
      <c r="L312" s="30"/>
      <c r="M312" s="23"/>
      <c r="N312" s="30"/>
      <c r="O312" s="23"/>
      <c r="P312" s="30"/>
      <c r="Q312" s="23"/>
    </row>
    <row r="313" spans="1:17" x14ac:dyDescent="0.2">
      <c r="A313" s="120"/>
      <c r="B313" s="347"/>
      <c r="C313" s="297"/>
      <c r="D313" s="23"/>
      <c r="E313" s="122"/>
      <c r="F313" s="122"/>
      <c r="G313" s="23"/>
      <c r="H313" s="30"/>
      <c r="J313" s="30"/>
      <c r="K313" s="23"/>
      <c r="L313" s="30"/>
      <c r="M313" s="23"/>
      <c r="N313" s="30"/>
      <c r="O313" s="23"/>
      <c r="P313" s="30"/>
      <c r="Q313" s="23"/>
    </row>
    <row r="314" spans="1:17" x14ac:dyDescent="0.2">
      <c r="A314" s="120"/>
      <c r="B314" s="347"/>
      <c r="C314" s="297"/>
      <c r="D314" s="23"/>
      <c r="E314" s="122"/>
      <c r="F314" s="122"/>
      <c r="G314" s="23"/>
      <c r="H314" s="30"/>
      <c r="J314" s="30"/>
      <c r="K314" s="23"/>
      <c r="L314" s="30"/>
      <c r="M314" s="23"/>
      <c r="N314" s="30"/>
      <c r="O314" s="23"/>
      <c r="P314" s="30"/>
      <c r="Q314" s="23"/>
    </row>
    <row r="315" spans="1:17" x14ac:dyDescent="0.2">
      <c r="A315" s="120"/>
      <c r="B315" s="347"/>
      <c r="C315" s="297"/>
      <c r="D315" s="23"/>
      <c r="E315" s="122"/>
      <c r="F315" s="122"/>
      <c r="G315" s="23"/>
      <c r="H315" s="30"/>
      <c r="J315" s="30"/>
      <c r="K315" s="23"/>
      <c r="L315" s="30"/>
      <c r="M315" s="23"/>
      <c r="N315" s="30"/>
      <c r="O315" s="23"/>
      <c r="P315" s="30"/>
      <c r="Q315" s="23"/>
    </row>
    <row r="316" spans="1:17" x14ac:dyDescent="0.2">
      <c r="A316" s="120"/>
      <c r="B316" s="347"/>
      <c r="C316" s="297"/>
      <c r="D316" s="23"/>
      <c r="E316" s="122"/>
      <c r="F316" s="122"/>
      <c r="G316" s="23"/>
      <c r="H316" s="30"/>
      <c r="J316" s="30"/>
      <c r="K316" s="23"/>
      <c r="L316" s="30"/>
      <c r="M316" s="23"/>
      <c r="N316" s="30"/>
      <c r="O316" s="23"/>
      <c r="P316" s="30"/>
      <c r="Q316" s="23"/>
    </row>
    <row r="317" spans="1:17" x14ac:dyDescent="0.2">
      <c r="A317" s="120"/>
      <c r="B317" s="347"/>
      <c r="C317" s="297"/>
      <c r="D317" s="23"/>
      <c r="E317" s="122"/>
      <c r="F317" s="122"/>
      <c r="G317" s="23"/>
      <c r="H317" s="30"/>
      <c r="J317" s="30"/>
      <c r="K317" s="23"/>
      <c r="L317" s="30"/>
      <c r="M317" s="23"/>
      <c r="N317" s="30"/>
      <c r="O317" s="23"/>
      <c r="P317" s="30"/>
      <c r="Q317" s="23"/>
    </row>
    <row r="318" spans="1:17" x14ac:dyDescent="0.2">
      <c r="A318" s="120"/>
      <c r="B318" s="347"/>
      <c r="C318" s="297"/>
      <c r="D318" s="23"/>
      <c r="E318" s="122"/>
      <c r="F318" s="122"/>
      <c r="G318" s="23"/>
      <c r="H318" s="30"/>
      <c r="J318" s="30"/>
      <c r="K318" s="23"/>
      <c r="L318" s="30"/>
      <c r="M318" s="23"/>
      <c r="N318" s="30"/>
      <c r="O318" s="23"/>
      <c r="P318" s="30"/>
      <c r="Q318" s="23"/>
    </row>
    <row r="319" spans="1:17" x14ac:dyDescent="0.2">
      <c r="A319" s="120"/>
      <c r="B319" s="347"/>
      <c r="C319" s="297"/>
      <c r="D319" s="23"/>
      <c r="E319" s="122"/>
      <c r="F319" s="122"/>
      <c r="G319" s="23"/>
      <c r="H319" s="30"/>
      <c r="J319" s="30"/>
      <c r="K319" s="23"/>
      <c r="L319" s="30"/>
      <c r="M319" s="23"/>
      <c r="N319" s="30"/>
      <c r="O319" s="23"/>
      <c r="P319" s="30"/>
      <c r="Q319" s="23"/>
    </row>
    <row r="320" spans="1:17" x14ac:dyDescent="0.2">
      <c r="A320" s="120"/>
      <c r="B320" s="347"/>
      <c r="C320" s="297"/>
      <c r="D320" s="23"/>
      <c r="E320" s="122"/>
      <c r="F320" s="122"/>
      <c r="G320" s="23"/>
      <c r="H320" s="30"/>
      <c r="J320" s="30"/>
      <c r="K320" s="23"/>
      <c r="L320" s="30"/>
      <c r="M320" s="23"/>
      <c r="N320" s="30"/>
      <c r="O320" s="23"/>
      <c r="P320" s="30"/>
      <c r="Q320" s="23"/>
    </row>
    <row r="321" spans="1:17" x14ac:dyDescent="0.2">
      <c r="A321" s="120"/>
      <c r="B321" s="347"/>
      <c r="C321" s="297"/>
      <c r="D321" s="23"/>
      <c r="E321" s="122"/>
      <c r="F321" s="122"/>
      <c r="G321" s="23"/>
      <c r="H321" s="30"/>
      <c r="J321" s="30"/>
      <c r="K321" s="23"/>
      <c r="L321" s="30"/>
      <c r="M321" s="23"/>
      <c r="N321" s="30"/>
      <c r="O321" s="23"/>
      <c r="P321" s="30"/>
      <c r="Q321" s="23"/>
    </row>
    <row r="322" spans="1:17" x14ac:dyDescent="0.2">
      <c r="A322" s="120"/>
      <c r="B322" s="347"/>
      <c r="C322" s="297"/>
      <c r="D322" s="23"/>
      <c r="E322" s="122"/>
      <c r="F322" s="122"/>
      <c r="G322" s="23"/>
      <c r="H322" s="30"/>
      <c r="J322" s="30"/>
      <c r="K322" s="23"/>
      <c r="L322" s="30"/>
      <c r="M322" s="23"/>
      <c r="N322" s="30"/>
      <c r="O322" s="23"/>
      <c r="P322" s="30"/>
      <c r="Q322" s="23"/>
    </row>
    <row r="323" spans="1:17" x14ac:dyDescent="0.2">
      <c r="A323" s="120"/>
      <c r="B323" s="347"/>
      <c r="C323" s="297"/>
      <c r="D323" s="23"/>
      <c r="E323" s="122"/>
      <c r="F323" s="122"/>
      <c r="G323" s="23"/>
      <c r="H323" s="30"/>
      <c r="J323" s="30"/>
      <c r="K323" s="23"/>
      <c r="L323" s="30"/>
      <c r="M323" s="23"/>
      <c r="N323" s="30"/>
      <c r="O323" s="23"/>
      <c r="P323" s="30"/>
      <c r="Q323" s="23"/>
    </row>
    <row r="324" spans="1:17" x14ac:dyDescent="0.2">
      <c r="A324" s="120"/>
      <c r="B324" s="347"/>
      <c r="C324" s="297"/>
      <c r="D324" s="23"/>
      <c r="E324" s="122"/>
      <c r="F324" s="122"/>
      <c r="G324" s="23"/>
      <c r="H324" s="30"/>
      <c r="J324" s="30"/>
      <c r="K324" s="23"/>
      <c r="L324" s="30"/>
      <c r="M324" s="23"/>
      <c r="N324" s="30"/>
      <c r="O324" s="23"/>
      <c r="P324" s="30"/>
      <c r="Q324" s="23"/>
    </row>
    <row r="325" spans="1:17" x14ac:dyDescent="0.2">
      <c r="A325" s="120"/>
      <c r="B325" s="347"/>
      <c r="C325" s="297"/>
      <c r="D325" s="23"/>
      <c r="E325" s="122"/>
      <c r="F325" s="122"/>
      <c r="G325" s="23"/>
      <c r="H325" s="30"/>
      <c r="J325" s="30"/>
      <c r="K325" s="23"/>
      <c r="L325" s="30"/>
      <c r="M325" s="23"/>
      <c r="N325" s="30"/>
      <c r="O325" s="23"/>
      <c r="P325" s="30"/>
      <c r="Q325" s="23"/>
    </row>
    <row r="326" spans="1:17" x14ac:dyDescent="0.2">
      <c r="A326" s="120"/>
      <c r="B326" s="347"/>
      <c r="C326" s="297"/>
      <c r="D326" s="23"/>
      <c r="E326" s="122"/>
      <c r="F326" s="122"/>
      <c r="G326" s="23"/>
      <c r="H326" s="30"/>
      <c r="J326" s="30"/>
      <c r="K326" s="23"/>
      <c r="L326" s="30"/>
      <c r="M326" s="23"/>
      <c r="N326" s="30"/>
      <c r="O326" s="23"/>
      <c r="P326" s="30"/>
      <c r="Q326" s="23"/>
    </row>
    <row r="327" spans="1:17" x14ac:dyDescent="0.2">
      <c r="A327" s="120"/>
      <c r="B327" s="347"/>
      <c r="C327" s="297"/>
      <c r="D327" s="23"/>
      <c r="E327" s="122"/>
      <c r="F327" s="122"/>
      <c r="G327" s="23"/>
      <c r="H327" s="30"/>
      <c r="J327" s="30"/>
      <c r="K327" s="23"/>
      <c r="L327" s="30"/>
      <c r="M327" s="23"/>
      <c r="N327" s="30"/>
      <c r="O327" s="23"/>
      <c r="P327" s="30"/>
      <c r="Q327" s="23"/>
    </row>
    <row r="328" spans="1:17" x14ac:dyDescent="0.2">
      <c r="A328" s="120"/>
      <c r="B328" s="347"/>
      <c r="C328" s="297"/>
      <c r="D328" s="23"/>
      <c r="E328" s="122"/>
      <c r="F328" s="122"/>
      <c r="G328" s="23"/>
      <c r="H328" s="30"/>
      <c r="J328" s="30"/>
      <c r="K328" s="23"/>
      <c r="L328" s="30"/>
      <c r="M328" s="23"/>
      <c r="N328" s="30"/>
      <c r="O328" s="23"/>
      <c r="P328" s="30"/>
      <c r="Q328" s="23"/>
    </row>
    <row r="329" spans="1:17" x14ac:dyDescent="0.2">
      <c r="A329" s="120"/>
      <c r="B329" s="347"/>
      <c r="C329" s="297"/>
      <c r="D329" s="23"/>
      <c r="E329" s="122"/>
      <c r="F329" s="122"/>
      <c r="G329" s="23"/>
      <c r="H329" s="30"/>
      <c r="J329" s="30"/>
      <c r="K329" s="23"/>
      <c r="L329" s="30"/>
      <c r="M329" s="23"/>
      <c r="N329" s="30"/>
      <c r="O329" s="23"/>
      <c r="P329" s="30"/>
      <c r="Q329" s="23"/>
    </row>
    <row r="330" spans="1:17" x14ac:dyDescent="0.2">
      <c r="A330" s="120"/>
      <c r="B330" s="347"/>
      <c r="C330" s="297"/>
      <c r="D330" s="23"/>
      <c r="E330" s="122"/>
      <c r="F330" s="122"/>
      <c r="G330" s="23"/>
      <c r="H330" s="30"/>
      <c r="J330" s="30"/>
      <c r="K330" s="23"/>
      <c r="L330" s="30"/>
      <c r="M330" s="23"/>
      <c r="N330" s="30"/>
      <c r="O330" s="23"/>
      <c r="P330" s="30"/>
      <c r="Q330" s="23"/>
    </row>
    <row r="331" spans="1:17" x14ac:dyDescent="0.2">
      <c r="A331" s="120"/>
      <c r="B331" s="347"/>
      <c r="C331" s="297"/>
      <c r="D331" s="23"/>
      <c r="E331" s="122"/>
      <c r="F331" s="122"/>
      <c r="G331" s="23"/>
      <c r="H331" s="30"/>
      <c r="J331" s="30"/>
      <c r="K331" s="23"/>
      <c r="L331" s="30"/>
      <c r="M331" s="23"/>
      <c r="N331" s="30"/>
      <c r="O331" s="23"/>
      <c r="P331" s="30"/>
      <c r="Q331" s="23"/>
    </row>
    <row r="332" spans="1:17" x14ac:dyDescent="0.2">
      <c r="A332" s="120"/>
      <c r="B332" s="347"/>
      <c r="C332" s="297"/>
      <c r="D332" s="23"/>
      <c r="E332" s="122"/>
      <c r="F332" s="122"/>
      <c r="G332" s="23"/>
      <c r="H332" s="30"/>
      <c r="J332" s="30"/>
      <c r="K332" s="23"/>
      <c r="L332" s="30"/>
      <c r="M332" s="23"/>
      <c r="N332" s="30"/>
      <c r="O332" s="23"/>
      <c r="P332" s="30"/>
      <c r="Q332" s="23"/>
    </row>
    <row r="333" spans="1:17" x14ac:dyDescent="0.2">
      <c r="A333" s="120"/>
      <c r="B333" s="347"/>
      <c r="C333" s="297"/>
      <c r="D333" s="23"/>
      <c r="E333" s="122"/>
      <c r="F333" s="122"/>
      <c r="G333" s="23"/>
      <c r="H333" s="30"/>
      <c r="J333" s="30"/>
      <c r="K333" s="23"/>
      <c r="L333" s="30"/>
      <c r="M333" s="23"/>
      <c r="N333" s="30"/>
      <c r="O333" s="23"/>
      <c r="P333" s="30"/>
      <c r="Q333" s="23"/>
    </row>
    <row r="334" spans="1:17" x14ac:dyDescent="0.2">
      <c r="A334" s="120"/>
      <c r="B334" s="347"/>
      <c r="C334" s="297"/>
      <c r="D334" s="23"/>
      <c r="E334" s="122"/>
      <c r="F334" s="122"/>
      <c r="G334" s="23"/>
      <c r="H334" s="30"/>
      <c r="J334" s="30"/>
      <c r="K334" s="23"/>
      <c r="L334" s="30"/>
      <c r="M334" s="23"/>
      <c r="N334" s="30"/>
      <c r="O334" s="23"/>
      <c r="P334" s="30"/>
      <c r="Q334" s="23"/>
    </row>
    <row r="335" spans="1:17" x14ac:dyDescent="0.2">
      <c r="A335" s="120"/>
      <c r="B335" s="347"/>
      <c r="C335" s="297"/>
      <c r="D335" s="23"/>
      <c r="E335" s="122"/>
      <c r="F335" s="122"/>
      <c r="G335" s="23"/>
      <c r="H335" s="30"/>
      <c r="J335" s="30"/>
      <c r="K335" s="23"/>
      <c r="L335" s="30"/>
      <c r="M335" s="23"/>
      <c r="N335" s="30"/>
      <c r="O335" s="23"/>
      <c r="P335" s="30"/>
      <c r="Q335" s="23"/>
    </row>
    <row r="336" spans="1:17" x14ac:dyDescent="0.2">
      <c r="A336" s="120"/>
      <c r="B336" s="347"/>
      <c r="C336" s="297"/>
      <c r="D336" s="23"/>
      <c r="E336" s="122"/>
      <c r="F336" s="122"/>
      <c r="G336" s="23"/>
      <c r="H336" s="30"/>
      <c r="J336" s="30"/>
      <c r="K336" s="23"/>
      <c r="L336" s="30"/>
      <c r="M336" s="23"/>
      <c r="N336" s="30"/>
      <c r="O336" s="23"/>
      <c r="P336" s="30"/>
      <c r="Q336" s="23"/>
    </row>
    <row r="337" spans="1:17" x14ac:dyDescent="0.2">
      <c r="A337" s="120"/>
      <c r="B337" s="347"/>
      <c r="C337" s="297"/>
      <c r="D337" s="23"/>
      <c r="E337" s="122"/>
      <c r="F337" s="122"/>
      <c r="G337" s="23"/>
      <c r="H337" s="30"/>
      <c r="J337" s="30"/>
      <c r="K337" s="23"/>
      <c r="L337" s="30"/>
      <c r="M337" s="23"/>
      <c r="N337" s="30"/>
      <c r="O337" s="23"/>
      <c r="P337" s="30"/>
      <c r="Q337" s="23"/>
    </row>
    <row r="338" spans="1:17" x14ac:dyDescent="0.2">
      <c r="A338" s="120"/>
      <c r="B338" s="347"/>
      <c r="C338" s="297"/>
      <c r="D338" s="23"/>
      <c r="E338" s="122"/>
      <c r="F338" s="122"/>
      <c r="G338" s="23"/>
      <c r="H338" s="30"/>
      <c r="J338" s="30"/>
      <c r="K338" s="23"/>
      <c r="L338" s="30"/>
      <c r="M338" s="23"/>
      <c r="N338" s="30"/>
      <c r="O338" s="23"/>
      <c r="P338" s="30"/>
      <c r="Q338" s="23"/>
    </row>
    <row r="339" spans="1:17" x14ac:dyDescent="0.2">
      <c r="A339" s="120"/>
      <c r="B339" s="347"/>
      <c r="C339" s="297"/>
      <c r="D339" s="23"/>
      <c r="E339" s="122"/>
      <c r="F339" s="122"/>
      <c r="G339" s="23"/>
      <c r="H339" s="30"/>
      <c r="J339" s="30"/>
      <c r="K339" s="23"/>
      <c r="L339" s="30"/>
      <c r="M339" s="23"/>
      <c r="N339" s="30"/>
      <c r="O339" s="23"/>
      <c r="P339" s="30"/>
      <c r="Q339" s="23"/>
    </row>
    <row r="340" spans="1:17" x14ac:dyDescent="0.2">
      <c r="A340" s="120"/>
      <c r="B340" s="347"/>
      <c r="C340" s="297"/>
      <c r="D340" s="23"/>
      <c r="E340" s="122"/>
      <c r="F340" s="122"/>
      <c r="G340" s="23"/>
      <c r="H340" s="30"/>
      <c r="J340" s="30"/>
      <c r="K340" s="23"/>
      <c r="L340" s="30"/>
      <c r="M340" s="23"/>
      <c r="N340" s="30"/>
      <c r="O340" s="23"/>
      <c r="P340" s="30"/>
      <c r="Q340" s="23"/>
    </row>
    <row r="341" spans="1:17" x14ac:dyDescent="0.2">
      <c r="A341" s="120"/>
      <c r="B341" s="347"/>
      <c r="C341" s="297"/>
      <c r="D341" s="23"/>
      <c r="E341" s="122"/>
      <c r="F341" s="122"/>
      <c r="G341" s="23"/>
      <c r="H341" s="30"/>
      <c r="J341" s="30"/>
      <c r="K341" s="23"/>
      <c r="L341" s="30"/>
      <c r="M341" s="23"/>
      <c r="N341" s="30"/>
      <c r="O341" s="23"/>
      <c r="P341" s="30"/>
      <c r="Q341" s="23"/>
    </row>
    <row r="342" spans="1:17" x14ac:dyDescent="0.2">
      <c r="A342" s="120"/>
      <c r="B342" s="347"/>
      <c r="C342" s="297"/>
      <c r="D342" s="23"/>
      <c r="E342" s="122"/>
      <c r="F342" s="122"/>
      <c r="G342" s="23"/>
      <c r="H342" s="30"/>
      <c r="J342" s="30"/>
      <c r="K342" s="23"/>
      <c r="L342" s="30"/>
      <c r="M342" s="23"/>
      <c r="N342" s="30"/>
      <c r="O342" s="23"/>
      <c r="P342" s="30"/>
      <c r="Q342" s="23"/>
    </row>
    <row r="343" spans="1:17" x14ac:dyDescent="0.2">
      <c r="A343" s="120"/>
      <c r="B343" s="347"/>
      <c r="C343" s="297"/>
      <c r="D343" s="23"/>
      <c r="E343" s="122"/>
      <c r="F343" s="122"/>
      <c r="G343" s="23"/>
      <c r="H343" s="30"/>
      <c r="J343" s="30"/>
      <c r="K343" s="23"/>
      <c r="L343" s="30"/>
      <c r="M343" s="23"/>
      <c r="N343" s="30"/>
      <c r="O343" s="23"/>
      <c r="P343" s="30"/>
      <c r="Q343" s="23"/>
    </row>
    <row r="344" spans="1:17" x14ac:dyDescent="0.2">
      <c r="A344" s="120"/>
      <c r="B344" s="347"/>
      <c r="C344" s="297"/>
      <c r="D344" s="23"/>
      <c r="E344" s="122"/>
      <c r="F344" s="122"/>
      <c r="G344" s="23"/>
      <c r="H344" s="30"/>
      <c r="J344" s="30"/>
      <c r="K344" s="23"/>
      <c r="L344" s="30"/>
      <c r="M344" s="23"/>
      <c r="N344" s="30"/>
      <c r="O344" s="23"/>
      <c r="P344" s="30"/>
      <c r="Q344" s="23"/>
    </row>
    <row r="345" spans="1:17" x14ac:dyDescent="0.2">
      <c r="A345" s="120"/>
      <c r="B345" s="347"/>
      <c r="C345" s="297"/>
      <c r="D345" s="23"/>
      <c r="E345" s="122"/>
      <c r="F345" s="122"/>
      <c r="G345" s="23"/>
      <c r="H345" s="30"/>
      <c r="J345" s="30"/>
      <c r="K345" s="23"/>
      <c r="L345" s="30"/>
      <c r="M345" s="23"/>
      <c r="N345" s="30"/>
      <c r="O345" s="23"/>
      <c r="P345" s="30"/>
      <c r="Q345" s="23"/>
    </row>
    <row r="346" spans="1:17" x14ac:dyDescent="0.2">
      <c r="A346" s="120"/>
      <c r="B346" s="347"/>
      <c r="C346" s="297"/>
      <c r="D346" s="23"/>
      <c r="E346" s="122"/>
      <c r="F346" s="122"/>
      <c r="G346" s="23"/>
      <c r="H346" s="30"/>
      <c r="J346" s="30"/>
      <c r="K346" s="23"/>
      <c r="L346" s="30"/>
      <c r="M346" s="23"/>
      <c r="N346" s="30"/>
      <c r="O346" s="23"/>
      <c r="P346" s="30"/>
      <c r="Q346" s="23"/>
    </row>
    <row r="347" spans="1:17" x14ac:dyDescent="0.2">
      <c r="A347" s="120"/>
      <c r="B347" s="347"/>
      <c r="C347" s="297"/>
      <c r="D347" s="23"/>
      <c r="E347" s="122"/>
      <c r="F347" s="122"/>
      <c r="G347" s="23"/>
      <c r="H347" s="30"/>
      <c r="J347" s="30"/>
      <c r="K347" s="23"/>
      <c r="L347" s="30"/>
      <c r="M347" s="23"/>
      <c r="N347" s="30"/>
      <c r="O347" s="23"/>
      <c r="P347" s="30"/>
      <c r="Q347" s="23"/>
    </row>
    <row r="348" spans="1:17" x14ac:dyDescent="0.2">
      <c r="A348" s="120"/>
      <c r="B348" s="347"/>
      <c r="C348" s="297"/>
      <c r="D348" s="23"/>
      <c r="E348" s="122"/>
      <c r="F348" s="122"/>
      <c r="G348" s="23"/>
      <c r="H348" s="30"/>
      <c r="J348" s="30"/>
      <c r="K348" s="23"/>
      <c r="L348" s="30"/>
      <c r="M348" s="23"/>
      <c r="N348" s="30"/>
      <c r="O348" s="23"/>
      <c r="P348" s="30"/>
      <c r="Q348" s="23"/>
    </row>
    <row r="349" spans="1:17" x14ac:dyDescent="0.2">
      <c r="A349" s="120"/>
      <c r="B349" s="347"/>
      <c r="C349" s="297"/>
      <c r="D349" s="23"/>
      <c r="E349" s="122"/>
      <c r="F349" s="122"/>
      <c r="G349" s="23"/>
      <c r="H349" s="30"/>
      <c r="J349" s="30"/>
      <c r="K349" s="23"/>
      <c r="L349" s="30"/>
      <c r="M349" s="23"/>
      <c r="N349" s="30"/>
      <c r="O349" s="23"/>
      <c r="P349" s="30"/>
      <c r="Q349" s="23"/>
    </row>
    <row r="350" spans="1:17" x14ac:dyDescent="0.2">
      <c r="A350" s="120"/>
      <c r="B350" s="347"/>
      <c r="C350" s="297"/>
      <c r="D350" s="23"/>
      <c r="E350" s="122"/>
      <c r="F350" s="122"/>
      <c r="G350" s="23"/>
      <c r="H350" s="30"/>
      <c r="J350" s="30"/>
      <c r="K350" s="23"/>
      <c r="L350" s="30"/>
      <c r="M350" s="23"/>
      <c r="N350" s="30"/>
      <c r="O350" s="23"/>
      <c r="P350" s="30"/>
      <c r="Q350" s="23"/>
    </row>
    <row r="351" spans="1:17" x14ac:dyDescent="0.2">
      <c r="A351" s="120"/>
      <c r="B351" s="347"/>
      <c r="C351" s="297"/>
      <c r="D351" s="23"/>
      <c r="E351" s="122"/>
      <c r="F351" s="122"/>
      <c r="G351" s="23"/>
      <c r="H351" s="30"/>
      <c r="J351" s="30"/>
      <c r="K351" s="23"/>
      <c r="L351" s="30"/>
      <c r="M351" s="23"/>
      <c r="N351" s="30"/>
      <c r="O351" s="23"/>
      <c r="P351" s="30"/>
      <c r="Q351" s="23"/>
    </row>
    <row r="352" spans="1:17" x14ac:dyDescent="0.2">
      <c r="A352" s="120"/>
      <c r="B352" s="347"/>
      <c r="C352" s="297"/>
      <c r="D352" s="23"/>
      <c r="E352" s="122"/>
      <c r="F352" s="122"/>
      <c r="G352" s="23"/>
      <c r="H352" s="30"/>
      <c r="J352" s="30"/>
      <c r="K352" s="23"/>
      <c r="L352" s="30"/>
      <c r="M352" s="23"/>
      <c r="N352" s="30"/>
      <c r="O352" s="23"/>
      <c r="P352" s="30"/>
      <c r="Q352" s="23"/>
    </row>
    <row r="353" spans="1:17" x14ac:dyDescent="0.2">
      <c r="A353" s="120"/>
      <c r="B353" s="347"/>
      <c r="C353" s="297"/>
      <c r="D353" s="23"/>
      <c r="E353" s="122"/>
      <c r="F353" s="122"/>
      <c r="G353" s="23"/>
      <c r="H353" s="30"/>
      <c r="J353" s="30"/>
      <c r="K353" s="23"/>
      <c r="L353" s="30"/>
      <c r="M353" s="23"/>
      <c r="N353" s="30"/>
      <c r="O353" s="23"/>
      <c r="P353" s="30"/>
      <c r="Q353" s="23"/>
    </row>
    <row r="354" spans="1:17" x14ac:dyDescent="0.2">
      <c r="A354" s="120"/>
      <c r="B354" s="347"/>
      <c r="C354" s="297"/>
      <c r="D354" s="23"/>
      <c r="E354" s="122"/>
      <c r="F354" s="122"/>
      <c r="G354" s="23"/>
      <c r="H354" s="30"/>
      <c r="J354" s="30"/>
      <c r="K354" s="23"/>
      <c r="L354" s="30"/>
      <c r="M354" s="23"/>
      <c r="N354" s="30"/>
      <c r="O354" s="23"/>
      <c r="P354" s="30"/>
      <c r="Q354" s="23"/>
    </row>
    <row r="355" spans="1:17" x14ac:dyDescent="0.2">
      <c r="A355" s="120"/>
      <c r="B355" s="347"/>
      <c r="C355" s="297"/>
      <c r="D355" s="23"/>
      <c r="E355" s="122"/>
      <c r="F355" s="122"/>
      <c r="G355" s="23"/>
      <c r="H355" s="30"/>
      <c r="J355" s="30"/>
      <c r="K355" s="23"/>
      <c r="L355" s="30"/>
      <c r="M355" s="23"/>
      <c r="N355" s="30"/>
      <c r="O355" s="23"/>
      <c r="P355" s="30"/>
      <c r="Q355" s="23"/>
    </row>
    <row r="356" spans="1:17" x14ac:dyDescent="0.2">
      <c r="A356" s="120"/>
      <c r="B356" s="347"/>
      <c r="C356" s="297"/>
      <c r="D356" s="23"/>
      <c r="E356" s="122"/>
      <c r="F356" s="122"/>
      <c r="G356" s="23"/>
      <c r="H356" s="30"/>
      <c r="J356" s="30"/>
      <c r="K356" s="23"/>
      <c r="L356" s="30"/>
      <c r="M356" s="23"/>
      <c r="N356" s="30"/>
      <c r="O356" s="23"/>
      <c r="P356" s="30"/>
      <c r="Q356" s="23"/>
    </row>
    <row r="357" spans="1:17" x14ac:dyDescent="0.2">
      <c r="A357" s="120"/>
      <c r="B357" s="347"/>
      <c r="C357" s="297"/>
      <c r="D357" s="23"/>
      <c r="E357" s="122"/>
      <c r="F357" s="122"/>
      <c r="G357" s="23"/>
      <c r="H357" s="30"/>
      <c r="J357" s="30"/>
      <c r="K357" s="23"/>
      <c r="L357" s="30"/>
      <c r="M357" s="23"/>
      <c r="N357" s="30"/>
      <c r="O357" s="23"/>
      <c r="P357" s="30"/>
      <c r="Q357" s="23"/>
    </row>
    <row r="358" spans="1:17" x14ac:dyDescent="0.2">
      <c r="A358" s="120"/>
      <c r="B358" s="347"/>
      <c r="C358" s="297"/>
      <c r="D358" s="23"/>
      <c r="E358" s="122"/>
      <c r="F358" s="122"/>
      <c r="G358" s="23"/>
      <c r="H358" s="30"/>
      <c r="J358" s="30"/>
      <c r="K358" s="23"/>
      <c r="L358" s="30"/>
      <c r="M358" s="23"/>
      <c r="N358" s="30"/>
      <c r="O358" s="23"/>
      <c r="P358" s="30"/>
      <c r="Q358" s="23"/>
    </row>
    <row r="359" spans="1:17" x14ac:dyDescent="0.2">
      <c r="A359" s="120"/>
      <c r="B359" s="347"/>
      <c r="C359" s="297"/>
      <c r="D359" s="23"/>
      <c r="E359" s="122"/>
      <c r="F359" s="122"/>
      <c r="G359" s="23"/>
      <c r="H359" s="30"/>
      <c r="J359" s="30"/>
      <c r="K359" s="23"/>
      <c r="L359" s="30"/>
      <c r="M359" s="23"/>
      <c r="N359" s="30"/>
      <c r="O359" s="23"/>
      <c r="P359" s="30"/>
      <c r="Q359" s="23"/>
    </row>
    <row r="360" spans="1:17" x14ac:dyDescent="0.2">
      <c r="A360" s="120"/>
      <c r="B360" s="347"/>
      <c r="C360" s="297"/>
      <c r="D360" s="23"/>
      <c r="E360" s="122"/>
      <c r="F360" s="122"/>
      <c r="G360" s="23"/>
      <c r="H360" s="30"/>
      <c r="J360" s="30"/>
      <c r="K360" s="23"/>
      <c r="L360" s="30"/>
      <c r="M360" s="23"/>
      <c r="N360" s="30"/>
      <c r="O360" s="23"/>
      <c r="P360" s="30"/>
      <c r="Q360" s="23"/>
    </row>
    <row r="361" spans="1:17" x14ac:dyDescent="0.2">
      <c r="A361" s="120"/>
      <c r="B361" s="347"/>
      <c r="C361" s="297"/>
      <c r="D361" s="23"/>
      <c r="E361" s="122"/>
      <c r="F361" s="122"/>
      <c r="G361" s="23"/>
      <c r="H361" s="30"/>
      <c r="J361" s="30"/>
      <c r="K361" s="23"/>
      <c r="L361" s="30"/>
      <c r="M361" s="23"/>
      <c r="N361" s="30"/>
      <c r="O361" s="23"/>
      <c r="P361" s="30"/>
      <c r="Q361" s="23"/>
    </row>
    <row r="362" spans="1:17" x14ac:dyDescent="0.2">
      <c r="A362" s="120"/>
      <c r="B362" s="347"/>
      <c r="C362" s="297"/>
      <c r="D362" s="23"/>
      <c r="E362" s="122"/>
      <c r="F362" s="122"/>
      <c r="G362" s="23"/>
      <c r="H362" s="30"/>
      <c r="J362" s="30"/>
      <c r="K362" s="23"/>
      <c r="L362" s="30"/>
      <c r="M362" s="23"/>
      <c r="N362" s="30"/>
      <c r="O362" s="23"/>
      <c r="P362" s="30"/>
      <c r="Q362" s="23"/>
    </row>
    <row r="363" spans="1:17" x14ac:dyDescent="0.2">
      <c r="A363" s="120"/>
      <c r="B363" s="347"/>
      <c r="C363" s="297"/>
      <c r="D363" s="23"/>
      <c r="E363" s="122"/>
      <c r="F363" s="122"/>
      <c r="G363" s="23"/>
      <c r="H363" s="30"/>
      <c r="J363" s="30"/>
      <c r="K363" s="23"/>
      <c r="L363" s="30"/>
      <c r="M363" s="23"/>
      <c r="N363" s="30"/>
      <c r="O363" s="23"/>
      <c r="P363" s="30"/>
      <c r="Q363" s="23"/>
    </row>
    <row r="364" spans="1:17" x14ac:dyDescent="0.2">
      <c r="A364" s="120"/>
      <c r="B364" s="347"/>
      <c r="C364" s="297"/>
      <c r="D364" s="23"/>
      <c r="E364" s="122"/>
      <c r="F364" s="122"/>
      <c r="G364" s="23"/>
      <c r="H364" s="30"/>
      <c r="J364" s="30"/>
      <c r="K364" s="23"/>
      <c r="L364" s="30"/>
      <c r="M364" s="23"/>
      <c r="N364" s="30"/>
      <c r="O364" s="23"/>
      <c r="P364" s="30"/>
      <c r="Q364" s="23"/>
    </row>
    <row r="365" spans="1:17" x14ac:dyDescent="0.2">
      <c r="A365" s="120"/>
      <c r="B365" s="347"/>
      <c r="C365" s="297"/>
      <c r="D365" s="23"/>
      <c r="E365" s="122"/>
      <c r="F365" s="122"/>
      <c r="G365" s="23"/>
      <c r="H365" s="30"/>
      <c r="J365" s="30"/>
      <c r="K365" s="23"/>
      <c r="L365" s="30"/>
      <c r="M365" s="23"/>
      <c r="N365" s="30"/>
      <c r="O365" s="23"/>
      <c r="P365" s="30"/>
      <c r="Q365" s="23"/>
    </row>
    <row r="366" spans="1:17" x14ac:dyDescent="0.2">
      <c r="A366" s="120"/>
      <c r="B366" s="347"/>
      <c r="C366" s="297"/>
      <c r="D366" s="23"/>
      <c r="E366" s="122"/>
      <c r="F366" s="122"/>
      <c r="G366" s="23"/>
      <c r="H366" s="30"/>
      <c r="J366" s="30"/>
      <c r="K366" s="23"/>
      <c r="L366" s="30"/>
      <c r="M366" s="23"/>
      <c r="N366" s="30"/>
      <c r="O366" s="23"/>
      <c r="P366" s="30"/>
      <c r="Q366" s="23"/>
    </row>
    <row r="367" spans="1:17" x14ac:dyDescent="0.2">
      <c r="A367" s="120"/>
      <c r="B367" s="347"/>
      <c r="C367" s="297"/>
      <c r="D367" s="23"/>
      <c r="E367" s="122"/>
      <c r="F367" s="122"/>
      <c r="G367" s="23"/>
      <c r="H367" s="30"/>
      <c r="J367" s="30"/>
      <c r="K367" s="23"/>
      <c r="L367" s="30"/>
      <c r="M367" s="23"/>
      <c r="N367" s="30"/>
      <c r="O367" s="23"/>
      <c r="P367" s="30"/>
      <c r="Q367" s="23"/>
    </row>
    <row r="368" spans="1:17" x14ac:dyDescent="0.2">
      <c r="A368" s="120"/>
      <c r="B368" s="347"/>
      <c r="C368" s="297"/>
      <c r="D368" s="23"/>
      <c r="E368" s="122"/>
      <c r="F368" s="122"/>
      <c r="G368" s="23"/>
      <c r="H368" s="30"/>
      <c r="J368" s="30"/>
      <c r="K368" s="23"/>
      <c r="L368" s="30"/>
      <c r="M368" s="23"/>
      <c r="N368" s="30"/>
      <c r="O368" s="23"/>
      <c r="P368" s="30"/>
      <c r="Q368" s="23"/>
    </row>
    <row r="369" spans="1:17" x14ac:dyDescent="0.2">
      <c r="A369" s="120"/>
      <c r="B369" s="347"/>
      <c r="C369" s="297"/>
      <c r="D369" s="23"/>
      <c r="E369" s="122"/>
      <c r="F369" s="122"/>
      <c r="G369" s="23"/>
      <c r="H369" s="30"/>
      <c r="J369" s="30"/>
      <c r="K369" s="23"/>
      <c r="L369" s="30"/>
      <c r="M369" s="23"/>
      <c r="N369" s="30"/>
      <c r="O369" s="23"/>
      <c r="P369" s="30"/>
      <c r="Q369" s="23"/>
    </row>
    <row r="370" spans="1:17" x14ac:dyDescent="0.2">
      <c r="A370" s="120"/>
      <c r="B370" s="347"/>
      <c r="C370" s="297"/>
      <c r="D370" s="23"/>
      <c r="E370" s="122"/>
      <c r="F370" s="122"/>
      <c r="G370" s="23"/>
      <c r="H370" s="30"/>
      <c r="J370" s="30"/>
      <c r="K370" s="23"/>
      <c r="L370" s="30"/>
      <c r="M370" s="23"/>
      <c r="N370" s="30"/>
      <c r="O370" s="23"/>
      <c r="P370" s="30"/>
      <c r="Q370" s="23"/>
    </row>
    <row r="371" spans="1:17" x14ac:dyDescent="0.2">
      <c r="A371" s="120"/>
      <c r="B371" s="347"/>
      <c r="C371" s="297"/>
      <c r="D371" s="23"/>
      <c r="E371" s="122"/>
      <c r="F371" s="122"/>
      <c r="G371" s="23"/>
      <c r="H371" s="30"/>
      <c r="J371" s="30"/>
      <c r="K371" s="23"/>
      <c r="L371" s="30"/>
      <c r="M371" s="23"/>
      <c r="N371" s="30"/>
      <c r="O371" s="23"/>
      <c r="P371" s="30"/>
      <c r="Q371" s="23"/>
    </row>
    <row r="372" spans="1:17" x14ac:dyDescent="0.2">
      <c r="A372" s="120"/>
      <c r="B372" s="347"/>
      <c r="C372" s="297"/>
      <c r="D372" s="23"/>
      <c r="E372" s="122"/>
      <c r="F372" s="122"/>
      <c r="G372" s="23"/>
      <c r="H372" s="30"/>
      <c r="J372" s="30"/>
      <c r="K372" s="23"/>
      <c r="L372" s="30"/>
      <c r="M372" s="23"/>
      <c r="N372" s="30"/>
      <c r="O372" s="23"/>
      <c r="P372" s="30"/>
      <c r="Q372" s="23"/>
    </row>
    <row r="373" spans="1:17" x14ac:dyDescent="0.2">
      <c r="A373" s="120"/>
      <c r="B373" s="347"/>
      <c r="C373" s="297"/>
      <c r="D373" s="23"/>
      <c r="E373" s="122"/>
      <c r="F373" s="122"/>
      <c r="G373" s="23"/>
      <c r="H373" s="30"/>
      <c r="J373" s="30"/>
      <c r="K373" s="23"/>
      <c r="L373" s="30"/>
      <c r="M373" s="23"/>
      <c r="N373" s="30"/>
      <c r="O373" s="23"/>
      <c r="P373" s="30"/>
      <c r="Q373" s="23"/>
    </row>
    <row r="374" spans="1:17" x14ac:dyDescent="0.2">
      <c r="A374" s="120"/>
      <c r="B374" s="347"/>
      <c r="C374" s="297"/>
      <c r="D374" s="23"/>
      <c r="E374" s="122"/>
      <c r="F374" s="122"/>
      <c r="G374" s="23"/>
      <c r="H374" s="30"/>
      <c r="J374" s="30"/>
      <c r="K374" s="23"/>
      <c r="L374" s="30"/>
      <c r="M374" s="23"/>
      <c r="N374" s="30"/>
      <c r="O374" s="23"/>
      <c r="P374" s="30"/>
      <c r="Q374" s="23"/>
    </row>
    <row r="375" spans="1:17" x14ac:dyDescent="0.2">
      <c r="A375" s="120"/>
      <c r="B375" s="347"/>
      <c r="C375" s="297"/>
      <c r="D375" s="23"/>
      <c r="E375" s="122"/>
      <c r="F375" s="122"/>
      <c r="G375" s="23"/>
      <c r="H375" s="30"/>
      <c r="J375" s="30"/>
      <c r="K375" s="23"/>
      <c r="L375" s="30"/>
      <c r="M375" s="23"/>
      <c r="N375" s="30"/>
      <c r="O375" s="23"/>
      <c r="P375" s="30"/>
      <c r="Q375" s="23"/>
    </row>
    <row r="376" spans="1:17" x14ac:dyDescent="0.2">
      <c r="A376" s="120"/>
      <c r="B376" s="347"/>
      <c r="C376" s="297"/>
      <c r="D376" s="23"/>
      <c r="E376" s="122"/>
      <c r="F376" s="122"/>
      <c r="G376" s="23"/>
      <c r="H376" s="30"/>
      <c r="J376" s="30"/>
      <c r="K376" s="23"/>
      <c r="L376" s="30"/>
      <c r="M376" s="23"/>
      <c r="N376" s="30"/>
      <c r="O376" s="23"/>
      <c r="P376" s="30"/>
      <c r="Q376" s="23"/>
    </row>
    <row r="377" spans="1:17" x14ac:dyDescent="0.2">
      <c r="A377" s="120"/>
      <c r="B377" s="347"/>
      <c r="C377" s="297"/>
      <c r="D377" s="23"/>
      <c r="E377" s="122"/>
      <c r="F377" s="122"/>
      <c r="G377" s="23"/>
      <c r="H377" s="30"/>
      <c r="J377" s="30"/>
      <c r="K377" s="23"/>
      <c r="L377" s="30"/>
      <c r="M377" s="23"/>
      <c r="N377" s="30"/>
      <c r="O377" s="23"/>
      <c r="P377" s="30"/>
      <c r="Q377" s="23"/>
    </row>
    <row r="378" spans="1:17" x14ac:dyDescent="0.2">
      <c r="A378" s="120"/>
      <c r="B378" s="347"/>
      <c r="C378" s="297"/>
      <c r="D378" s="23"/>
      <c r="E378" s="122"/>
      <c r="F378" s="122"/>
      <c r="G378" s="23"/>
      <c r="H378" s="30"/>
      <c r="J378" s="30"/>
      <c r="K378" s="23"/>
      <c r="L378" s="30"/>
      <c r="M378" s="23"/>
      <c r="N378" s="30"/>
      <c r="O378" s="23"/>
      <c r="P378" s="30"/>
      <c r="Q378" s="23"/>
    </row>
    <row r="379" spans="1:17" x14ac:dyDescent="0.2">
      <c r="A379" s="120"/>
      <c r="B379" s="347"/>
      <c r="C379" s="297"/>
      <c r="D379" s="23"/>
      <c r="E379" s="122"/>
      <c r="F379" s="122"/>
      <c r="G379" s="23"/>
      <c r="H379" s="30"/>
      <c r="J379" s="30"/>
      <c r="K379" s="23"/>
      <c r="L379" s="30"/>
      <c r="M379" s="23"/>
      <c r="N379" s="30"/>
      <c r="O379" s="23"/>
      <c r="P379" s="30"/>
      <c r="Q379" s="23"/>
    </row>
    <row r="380" spans="1:17" x14ac:dyDescent="0.2">
      <c r="A380" s="120"/>
      <c r="B380" s="347"/>
      <c r="C380" s="297"/>
      <c r="D380" s="23"/>
      <c r="E380" s="122"/>
      <c r="F380" s="122"/>
      <c r="G380" s="23"/>
      <c r="H380" s="30"/>
      <c r="J380" s="30"/>
      <c r="K380" s="23"/>
      <c r="L380" s="30"/>
      <c r="M380" s="23"/>
      <c r="N380" s="30"/>
      <c r="O380" s="23"/>
      <c r="P380" s="30"/>
      <c r="Q380" s="23"/>
    </row>
    <row r="381" spans="1:17" x14ac:dyDescent="0.2">
      <c r="A381" s="120"/>
      <c r="B381" s="347"/>
      <c r="C381" s="297"/>
      <c r="D381" s="23"/>
      <c r="E381" s="122"/>
      <c r="F381" s="122"/>
      <c r="G381" s="23"/>
      <c r="H381" s="30"/>
      <c r="J381" s="30"/>
      <c r="K381" s="23"/>
      <c r="L381" s="30"/>
      <c r="M381" s="23"/>
      <c r="N381" s="30"/>
      <c r="O381" s="23"/>
      <c r="P381" s="30"/>
      <c r="Q381" s="23"/>
    </row>
    <row r="382" spans="1:17" x14ac:dyDescent="0.2">
      <c r="A382" s="120"/>
      <c r="B382" s="347"/>
      <c r="C382" s="297"/>
      <c r="D382" s="23"/>
      <c r="E382" s="122"/>
      <c r="F382" s="122"/>
      <c r="G382" s="23"/>
      <c r="H382" s="30"/>
      <c r="J382" s="30"/>
      <c r="K382" s="23"/>
      <c r="L382" s="30"/>
      <c r="M382" s="23"/>
      <c r="N382" s="30"/>
      <c r="O382" s="23"/>
      <c r="P382" s="30"/>
      <c r="Q382" s="23"/>
    </row>
    <row r="383" spans="1:17" x14ac:dyDescent="0.2">
      <c r="A383" s="120"/>
      <c r="B383" s="347"/>
      <c r="C383" s="297"/>
      <c r="D383" s="23"/>
      <c r="E383" s="122"/>
      <c r="F383" s="122"/>
      <c r="G383" s="23"/>
      <c r="H383" s="30"/>
      <c r="J383" s="30"/>
      <c r="K383" s="23"/>
      <c r="L383" s="30"/>
      <c r="M383" s="23"/>
      <c r="N383" s="30"/>
      <c r="O383" s="23"/>
      <c r="P383" s="30"/>
      <c r="Q383" s="23"/>
    </row>
    <row r="384" spans="1:17" x14ac:dyDescent="0.2">
      <c r="A384" s="120"/>
      <c r="B384" s="347"/>
      <c r="C384" s="297"/>
      <c r="D384" s="23"/>
      <c r="E384" s="122"/>
      <c r="F384" s="122"/>
      <c r="G384" s="23"/>
      <c r="H384" s="30"/>
      <c r="J384" s="30"/>
      <c r="K384" s="23"/>
      <c r="L384" s="30"/>
      <c r="M384" s="23"/>
      <c r="N384" s="30"/>
      <c r="O384" s="23"/>
      <c r="P384" s="30"/>
      <c r="Q384" s="23"/>
    </row>
    <row r="385" spans="1:17" x14ac:dyDescent="0.2">
      <c r="A385" s="120"/>
      <c r="B385" s="347"/>
      <c r="C385" s="297"/>
      <c r="D385" s="23"/>
      <c r="E385" s="122"/>
      <c r="F385" s="122"/>
      <c r="G385" s="23"/>
      <c r="H385" s="30"/>
      <c r="J385" s="30"/>
      <c r="K385" s="23"/>
      <c r="L385" s="30"/>
      <c r="M385" s="23"/>
      <c r="N385" s="30"/>
      <c r="O385" s="23"/>
      <c r="P385" s="30"/>
      <c r="Q385" s="23"/>
    </row>
    <row r="386" spans="1:17" x14ac:dyDescent="0.2">
      <c r="A386" s="120"/>
      <c r="B386" s="347"/>
      <c r="C386" s="297"/>
      <c r="D386" s="23"/>
      <c r="E386" s="122"/>
      <c r="F386" s="122"/>
      <c r="G386" s="23"/>
      <c r="H386" s="30"/>
      <c r="J386" s="30"/>
      <c r="K386" s="23"/>
      <c r="L386" s="30"/>
      <c r="M386" s="23"/>
      <c r="N386" s="30"/>
      <c r="O386" s="23"/>
      <c r="P386" s="30"/>
      <c r="Q386" s="23"/>
    </row>
    <row r="387" spans="1:17" x14ac:dyDescent="0.2">
      <c r="A387" s="120"/>
      <c r="B387" s="347"/>
      <c r="C387" s="297"/>
      <c r="D387" s="23"/>
      <c r="E387" s="122"/>
      <c r="F387" s="122"/>
      <c r="G387" s="23"/>
      <c r="H387" s="30"/>
      <c r="J387" s="30"/>
      <c r="K387" s="23"/>
      <c r="L387" s="30"/>
      <c r="M387" s="23"/>
      <c r="N387" s="30"/>
      <c r="O387" s="23"/>
      <c r="P387" s="30"/>
      <c r="Q387" s="23"/>
    </row>
    <row r="388" spans="1:17" x14ac:dyDescent="0.2">
      <c r="A388" s="120"/>
      <c r="B388" s="347"/>
      <c r="C388" s="297"/>
      <c r="D388" s="23"/>
      <c r="E388" s="122"/>
      <c r="F388" s="122"/>
      <c r="G388" s="23"/>
      <c r="H388" s="30"/>
      <c r="J388" s="30"/>
      <c r="K388" s="23"/>
      <c r="L388" s="30"/>
      <c r="M388" s="23"/>
      <c r="N388" s="30"/>
      <c r="O388" s="23"/>
      <c r="P388" s="30"/>
      <c r="Q388" s="23"/>
    </row>
    <row r="389" spans="1:17" x14ac:dyDescent="0.2">
      <c r="A389" s="120"/>
      <c r="B389" s="347"/>
      <c r="C389" s="297"/>
      <c r="D389" s="23"/>
      <c r="E389" s="122"/>
      <c r="F389" s="122"/>
      <c r="G389" s="23"/>
      <c r="H389" s="30"/>
      <c r="J389" s="30"/>
      <c r="K389" s="23"/>
      <c r="L389" s="30"/>
      <c r="M389" s="23"/>
      <c r="N389" s="30"/>
      <c r="O389" s="23"/>
      <c r="P389" s="30"/>
      <c r="Q389" s="23"/>
    </row>
    <row r="390" spans="1:17" x14ac:dyDescent="0.2">
      <c r="A390" s="120"/>
      <c r="B390" s="347"/>
      <c r="C390" s="297"/>
      <c r="D390" s="23"/>
      <c r="E390" s="122"/>
      <c r="F390" s="122"/>
      <c r="G390" s="23"/>
      <c r="H390" s="30"/>
      <c r="J390" s="30"/>
      <c r="K390" s="23"/>
      <c r="L390" s="30"/>
      <c r="M390" s="23"/>
      <c r="N390" s="30"/>
      <c r="O390" s="23"/>
      <c r="P390" s="30"/>
      <c r="Q390" s="23"/>
    </row>
    <row r="391" spans="1:17" x14ac:dyDescent="0.2">
      <c r="A391" s="120"/>
      <c r="B391" s="347"/>
      <c r="C391" s="297"/>
      <c r="D391" s="23"/>
      <c r="E391" s="122"/>
      <c r="F391" s="122"/>
      <c r="G391" s="23"/>
      <c r="H391" s="30"/>
      <c r="J391" s="30"/>
      <c r="K391" s="23"/>
      <c r="L391" s="30"/>
      <c r="M391" s="23"/>
      <c r="N391" s="30"/>
      <c r="O391" s="23"/>
      <c r="P391" s="30"/>
      <c r="Q391" s="23"/>
    </row>
    <row r="392" spans="1:17" x14ac:dyDescent="0.2">
      <c r="A392" s="120"/>
      <c r="B392" s="347"/>
      <c r="C392" s="297"/>
      <c r="D392" s="23"/>
      <c r="E392" s="122"/>
      <c r="F392" s="122"/>
      <c r="G392" s="23"/>
      <c r="H392" s="30"/>
      <c r="J392" s="30"/>
      <c r="K392" s="23"/>
      <c r="L392" s="30"/>
      <c r="M392" s="23"/>
      <c r="N392" s="30"/>
      <c r="O392" s="23"/>
      <c r="P392" s="30"/>
      <c r="Q392" s="23"/>
    </row>
    <row r="393" spans="1:17" x14ac:dyDescent="0.2">
      <c r="A393" s="120"/>
      <c r="B393" s="347"/>
      <c r="C393" s="297"/>
      <c r="D393" s="23"/>
      <c r="E393" s="122"/>
      <c r="F393" s="122"/>
      <c r="G393" s="23"/>
      <c r="H393" s="30"/>
      <c r="J393" s="30"/>
      <c r="K393" s="23"/>
      <c r="L393" s="30"/>
      <c r="M393" s="23"/>
      <c r="N393" s="30"/>
      <c r="O393" s="23"/>
      <c r="P393" s="30"/>
      <c r="Q393" s="23"/>
    </row>
    <row r="394" spans="1:17" x14ac:dyDescent="0.2">
      <c r="A394" s="120"/>
      <c r="B394" s="347"/>
      <c r="C394" s="297"/>
      <c r="D394" s="23"/>
      <c r="E394" s="122"/>
      <c r="F394" s="122"/>
      <c r="G394" s="23"/>
      <c r="H394" s="30"/>
      <c r="J394" s="30"/>
      <c r="K394" s="23"/>
      <c r="L394" s="30"/>
      <c r="M394" s="23"/>
      <c r="N394" s="30"/>
      <c r="O394" s="23"/>
      <c r="P394" s="30"/>
      <c r="Q394" s="23"/>
    </row>
    <row r="395" spans="1:17" x14ac:dyDescent="0.2">
      <c r="A395" s="120"/>
      <c r="B395" s="347"/>
      <c r="C395" s="297"/>
      <c r="D395" s="23"/>
      <c r="E395" s="122"/>
      <c r="F395" s="122"/>
      <c r="G395" s="23"/>
      <c r="H395" s="30"/>
      <c r="J395" s="30"/>
      <c r="K395" s="23"/>
      <c r="L395" s="30"/>
      <c r="M395" s="23"/>
      <c r="N395" s="30"/>
      <c r="O395" s="23"/>
      <c r="P395" s="30"/>
      <c r="Q395" s="23"/>
    </row>
    <row r="396" spans="1:17" x14ac:dyDescent="0.2">
      <c r="A396" s="120"/>
      <c r="B396" s="347"/>
      <c r="C396" s="297"/>
      <c r="D396" s="23"/>
      <c r="E396" s="122"/>
      <c r="F396" s="122"/>
      <c r="G396" s="23"/>
      <c r="H396" s="30"/>
      <c r="J396" s="30"/>
      <c r="K396" s="23"/>
      <c r="L396" s="30"/>
      <c r="M396" s="23"/>
      <c r="N396" s="30"/>
      <c r="O396" s="23"/>
      <c r="P396" s="30"/>
      <c r="Q396" s="23"/>
    </row>
    <row r="397" spans="1:17" x14ac:dyDescent="0.2">
      <c r="A397" s="120"/>
      <c r="B397" s="347"/>
      <c r="C397" s="297"/>
      <c r="D397" s="23"/>
      <c r="E397" s="122"/>
      <c r="F397" s="122"/>
      <c r="G397" s="23"/>
      <c r="H397" s="30"/>
      <c r="J397" s="30"/>
      <c r="K397" s="23"/>
      <c r="L397" s="30"/>
      <c r="M397" s="23"/>
      <c r="N397" s="30"/>
      <c r="O397" s="23"/>
      <c r="P397" s="30"/>
      <c r="Q397" s="23"/>
    </row>
    <row r="398" spans="1:17" x14ac:dyDescent="0.2">
      <c r="A398" s="120"/>
      <c r="B398" s="347"/>
      <c r="C398" s="297"/>
      <c r="D398" s="23"/>
      <c r="E398" s="122"/>
      <c r="F398" s="122"/>
      <c r="G398" s="23"/>
      <c r="H398" s="30"/>
      <c r="J398" s="30"/>
      <c r="K398" s="23"/>
      <c r="L398" s="30"/>
      <c r="M398" s="23"/>
      <c r="N398" s="30"/>
      <c r="O398" s="23"/>
      <c r="P398" s="30"/>
      <c r="Q398" s="23"/>
    </row>
    <row r="399" spans="1:17" x14ac:dyDescent="0.2">
      <c r="A399" s="120"/>
      <c r="B399" s="347"/>
      <c r="C399" s="297"/>
      <c r="D399" s="23"/>
      <c r="E399" s="122"/>
      <c r="F399" s="122"/>
      <c r="G399" s="23"/>
      <c r="H399" s="30"/>
      <c r="J399" s="30"/>
      <c r="K399" s="23"/>
      <c r="L399" s="30"/>
      <c r="M399" s="23"/>
      <c r="N399" s="30"/>
      <c r="O399" s="23"/>
      <c r="P399" s="30"/>
      <c r="Q399" s="23"/>
    </row>
    <row r="400" spans="1:17" x14ac:dyDescent="0.2">
      <c r="A400" s="120"/>
      <c r="B400" s="347"/>
      <c r="C400" s="297"/>
      <c r="D400" s="23"/>
      <c r="E400" s="122"/>
      <c r="F400" s="122"/>
      <c r="G400" s="23"/>
      <c r="H400" s="30"/>
      <c r="J400" s="30"/>
      <c r="K400" s="23"/>
      <c r="L400" s="30"/>
      <c r="M400" s="23"/>
      <c r="N400" s="30"/>
      <c r="O400" s="23"/>
      <c r="P400" s="30"/>
      <c r="Q400" s="23"/>
    </row>
    <row r="401" spans="1:17" x14ac:dyDescent="0.2">
      <c r="A401" s="120"/>
      <c r="B401" s="347"/>
      <c r="C401" s="297"/>
      <c r="D401" s="23"/>
      <c r="E401" s="122"/>
      <c r="F401" s="122"/>
      <c r="G401" s="23"/>
      <c r="H401" s="30"/>
      <c r="J401" s="30"/>
      <c r="K401" s="23"/>
      <c r="L401" s="30"/>
      <c r="M401" s="23"/>
      <c r="N401" s="30"/>
      <c r="O401" s="23"/>
      <c r="P401" s="30"/>
      <c r="Q401" s="23"/>
    </row>
    <row r="402" spans="1:17" x14ac:dyDescent="0.2">
      <c r="A402" s="120"/>
      <c r="B402" s="347"/>
      <c r="C402" s="297"/>
      <c r="D402" s="23"/>
      <c r="E402" s="122"/>
      <c r="F402" s="122"/>
      <c r="G402" s="23"/>
      <c r="H402" s="30"/>
      <c r="J402" s="30"/>
      <c r="K402" s="23"/>
      <c r="L402" s="30"/>
      <c r="M402" s="23"/>
      <c r="N402" s="30"/>
      <c r="O402" s="23"/>
      <c r="P402" s="30"/>
      <c r="Q402" s="23"/>
    </row>
    <row r="403" spans="1:17" x14ac:dyDescent="0.2">
      <c r="A403" s="120"/>
      <c r="B403" s="347"/>
      <c r="C403" s="297"/>
      <c r="D403" s="23"/>
      <c r="E403" s="122"/>
      <c r="F403" s="122"/>
      <c r="G403" s="23"/>
      <c r="H403" s="30"/>
      <c r="J403" s="30"/>
      <c r="K403" s="23"/>
      <c r="L403" s="30"/>
      <c r="M403" s="23"/>
      <c r="N403" s="30"/>
      <c r="O403" s="23"/>
      <c r="P403" s="30"/>
      <c r="Q403" s="23"/>
    </row>
    <row r="404" spans="1:17" x14ac:dyDescent="0.2">
      <c r="A404" s="120"/>
      <c r="B404" s="347"/>
      <c r="C404" s="297"/>
      <c r="D404" s="23"/>
      <c r="E404" s="122"/>
      <c r="F404" s="122"/>
      <c r="G404" s="23"/>
      <c r="H404" s="30"/>
      <c r="J404" s="30"/>
      <c r="K404" s="23"/>
      <c r="L404" s="30"/>
      <c r="M404" s="23"/>
      <c r="N404" s="30"/>
      <c r="O404" s="23"/>
      <c r="P404" s="30"/>
      <c r="Q404" s="23"/>
    </row>
    <row r="405" spans="1:17" x14ac:dyDescent="0.2">
      <c r="A405" s="120"/>
      <c r="B405" s="347"/>
      <c r="C405" s="297"/>
      <c r="D405" s="23"/>
      <c r="E405" s="122"/>
      <c r="F405" s="122"/>
      <c r="G405" s="23"/>
      <c r="H405" s="30"/>
      <c r="J405" s="30"/>
      <c r="K405" s="23"/>
      <c r="L405" s="30"/>
      <c r="M405" s="23"/>
      <c r="N405" s="30"/>
      <c r="O405" s="23"/>
      <c r="P405" s="30"/>
      <c r="Q405" s="23"/>
    </row>
    <row r="406" spans="1:17" x14ac:dyDescent="0.2">
      <c r="A406" s="120"/>
      <c r="B406" s="347"/>
      <c r="C406" s="297"/>
      <c r="D406" s="23"/>
      <c r="E406" s="122"/>
      <c r="F406" s="122"/>
      <c r="G406" s="23"/>
      <c r="H406" s="30"/>
      <c r="J406" s="30"/>
      <c r="K406" s="23"/>
      <c r="L406" s="30"/>
      <c r="M406" s="23"/>
      <c r="N406" s="30"/>
      <c r="O406" s="23"/>
      <c r="P406" s="30"/>
      <c r="Q406" s="23"/>
    </row>
    <row r="407" spans="1:17" x14ac:dyDescent="0.2">
      <c r="A407" s="120"/>
      <c r="B407" s="347"/>
      <c r="C407" s="297"/>
      <c r="D407" s="23"/>
      <c r="E407" s="122"/>
      <c r="F407" s="122"/>
      <c r="G407" s="23"/>
      <c r="H407" s="30"/>
      <c r="J407" s="30"/>
      <c r="K407" s="23"/>
      <c r="L407" s="30"/>
      <c r="M407" s="23"/>
      <c r="N407" s="30"/>
      <c r="O407" s="23"/>
      <c r="P407" s="30"/>
      <c r="Q407" s="23"/>
    </row>
    <row r="408" spans="1:17" x14ac:dyDescent="0.2">
      <c r="A408" s="120"/>
      <c r="B408" s="347"/>
      <c r="C408" s="297"/>
      <c r="D408" s="23"/>
      <c r="E408" s="122"/>
      <c r="F408" s="122"/>
      <c r="G408" s="23"/>
      <c r="H408" s="30"/>
      <c r="J408" s="30"/>
      <c r="K408" s="23"/>
      <c r="L408" s="30"/>
      <c r="M408" s="23"/>
      <c r="N408" s="30"/>
      <c r="O408" s="23"/>
      <c r="P408" s="30"/>
      <c r="Q408" s="23"/>
    </row>
    <row r="409" spans="1:17" x14ac:dyDescent="0.2">
      <c r="A409" s="120"/>
      <c r="B409" s="347"/>
      <c r="C409" s="297"/>
      <c r="D409" s="23"/>
      <c r="E409" s="122"/>
      <c r="F409" s="122"/>
      <c r="G409" s="23"/>
      <c r="H409" s="30"/>
      <c r="J409" s="30"/>
      <c r="K409" s="23"/>
      <c r="L409" s="30"/>
      <c r="M409" s="23"/>
      <c r="N409" s="30"/>
      <c r="O409" s="23"/>
      <c r="P409" s="30"/>
      <c r="Q409" s="23"/>
    </row>
    <row r="410" spans="1:17" x14ac:dyDescent="0.2">
      <c r="A410" s="120"/>
      <c r="B410" s="347"/>
      <c r="C410" s="297"/>
      <c r="D410" s="23"/>
      <c r="E410" s="122"/>
      <c r="F410" s="122"/>
      <c r="G410" s="23"/>
      <c r="H410" s="30"/>
      <c r="J410" s="30"/>
      <c r="K410" s="23"/>
      <c r="L410" s="30"/>
      <c r="M410" s="23"/>
      <c r="N410" s="30"/>
      <c r="O410" s="23"/>
      <c r="P410" s="30"/>
      <c r="Q410" s="23"/>
    </row>
    <row r="411" spans="1:17" x14ac:dyDescent="0.2">
      <c r="A411" s="120"/>
      <c r="B411" s="347"/>
      <c r="C411" s="297"/>
      <c r="D411" s="23"/>
      <c r="E411" s="122"/>
      <c r="F411" s="122"/>
      <c r="G411" s="23"/>
      <c r="H411" s="30"/>
      <c r="J411" s="30"/>
      <c r="K411" s="23"/>
      <c r="L411" s="30"/>
      <c r="M411" s="23"/>
      <c r="N411" s="30"/>
      <c r="O411" s="23"/>
      <c r="P411" s="30"/>
      <c r="Q411" s="23"/>
    </row>
    <row r="412" spans="1:17" x14ac:dyDescent="0.2">
      <c r="A412" s="120"/>
      <c r="B412" s="347"/>
      <c r="C412" s="297"/>
      <c r="D412" s="23"/>
      <c r="E412" s="122"/>
      <c r="F412" s="122"/>
      <c r="G412" s="23"/>
      <c r="H412" s="30"/>
      <c r="J412" s="30"/>
      <c r="K412" s="23"/>
      <c r="L412" s="30"/>
      <c r="M412" s="23"/>
      <c r="N412" s="30"/>
      <c r="O412" s="23"/>
      <c r="P412" s="30"/>
      <c r="Q412" s="23"/>
    </row>
    <row r="413" spans="1:17" x14ac:dyDescent="0.2">
      <c r="A413" s="120"/>
      <c r="B413" s="347"/>
      <c r="C413" s="297"/>
      <c r="D413" s="23"/>
      <c r="E413" s="122"/>
      <c r="F413" s="122"/>
      <c r="G413" s="23"/>
      <c r="H413" s="30"/>
      <c r="J413" s="30"/>
      <c r="K413" s="23"/>
      <c r="L413" s="30"/>
      <c r="M413" s="23"/>
      <c r="N413" s="30"/>
      <c r="O413" s="23"/>
      <c r="P413" s="30"/>
      <c r="Q413" s="23"/>
    </row>
    <row r="414" spans="1:17" x14ac:dyDescent="0.2">
      <c r="A414" s="120"/>
      <c r="B414" s="347"/>
      <c r="C414" s="297"/>
      <c r="D414" s="23"/>
      <c r="E414" s="122"/>
      <c r="F414" s="122"/>
      <c r="G414" s="23"/>
      <c r="H414" s="30"/>
      <c r="J414" s="30"/>
      <c r="K414" s="23"/>
      <c r="L414" s="30"/>
      <c r="M414" s="23"/>
      <c r="N414" s="30"/>
      <c r="O414" s="23"/>
      <c r="P414" s="30"/>
      <c r="Q414" s="23"/>
    </row>
    <row r="415" spans="1:17" x14ac:dyDescent="0.2">
      <c r="A415" s="120"/>
      <c r="B415" s="347"/>
      <c r="C415" s="297"/>
      <c r="D415" s="23"/>
      <c r="E415" s="122"/>
      <c r="F415" s="122"/>
      <c r="G415" s="23"/>
      <c r="H415" s="30"/>
      <c r="J415" s="30"/>
      <c r="K415" s="23"/>
      <c r="L415" s="30"/>
      <c r="M415" s="23"/>
      <c r="N415" s="30"/>
      <c r="O415" s="23"/>
      <c r="P415" s="30"/>
      <c r="Q415" s="23"/>
    </row>
    <row r="416" spans="1:17" x14ac:dyDescent="0.2">
      <c r="A416" s="120"/>
      <c r="B416" s="347"/>
      <c r="C416" s="297"/>
      <c r="D416" s="23"/>
      <c r="E416" s="122"/>
      <c r="F416" s="122"/>
      <c r="G416" s="23"/>
      <c r="H416" s="30"/>
      <c r="J416" s="30"/>
      <c r="K416" s="23"/>
      <c r="L416" s="30"/>
      <c r="M416" s="23"/>
      <c r="N416" s="30"/>
      <c r="O416" s="23"/>
      <c r="P416" s="30"/>
      <c r="Q416" s="23"/>
    </row>
    <row r="417" spans="1:17" x14ac:dyDescent="0.2">
      <c r="A417" s="120"/>
      <c r="B417" s="347"/>
      <c r="C417" s="297"/>
      <c r="D417" s="23"/>
      <c r="E417" s="122"/>
      <c r="F417" s="122"/>
      <c r="G417" s="23"/>
      <c r="H417" s="30"/>
      <c r="J417" s="30"/>
      <c r="K417" s="23"/>
      <c r="L417" s="30"/>
      <c r="M417" s="23"/>
      <c r="N417" s="30"/>
      <c r="O417" s="23"/>
      <c r="P417" s="30"/>
      <c r="Q417" s="23"/>
    </row>
    <row r="418" spans="1:17" x14ac:dyDescent="0.2">
      <c r="A418" s="120"/>
      <c r="B418" s="347"/>
      <c r="C418" s="297"/>
      <c r="D418" s="23"/>
      <c r="E418" s="122"/>
      <c r="F418" s="122"/>
      <c r="G418" s="23"/>
      <c r="H418" s="30"/>
      <c r="J418" s="30"/>
      <c r="K418" s="23"/>
      <c r="L418" s="30"/>
      <c r="M418" s="23"/>
      <c r="N418" s="30"/>
      <c r="O418" s="23"/>
      <c r="P418" s="30"/>
      <c r="Q418" s="23"/>
    </row>
    <row r="419" spans="1:17" x14ac:dyDescent="0.2">
      <c r="A419" s="120"/>
      <c r="B419" s="347"/>
      <c r="C419" s="297"/>
      <c r="D419" s="23"/>
      <c r="E419" s="122"/>
      <c r="F419" s="122"/>
      <c r="G419" s="23"/>
      <c r="H419" s="30"/>
      <c r="J419" s="30"/>
      <c r="K419" s="23"/>
      <c r="L419" s="30"/>
      <c r="M419" s="23"/>
      <c r="N419" s="30"/>
      <c r="O419" s="23"/>
      <c r="P419" s="30"/>
      <c r="Q419" s="23"/>
    </row>
    <row r="420" spans="1:17" x14ac:dyDescent="0.2">
      <c r="A420" s="120"/>
      <c r="B420" s="347"/>
      <c r="C420" s="297"/>
      <c r="D420" s="23"/>
      <c r="E420" s="122"/>
      <c r="F420" s="122"/>
      <c r="G420" s="23"/>
      <c r="H420" s="30"/>
      <c r="J420" s="30"/>
      <c r="K420" s="23"/>
      <c r="L420" s="30"/>
      <c r="M420" s="23"/>
      <c r="N420" s="30"/>
      <c r="O420" s="23"/>
      <c r="P420" s="30"/>
      <c r="Q420" s="23"/>
    </row>
    <row r="421" spans="1:17" x14ac:dyDescent="0.2">
      <c r="A421" s="120"/>
      <c r="B421" s="347"/>
      <c r="C421" s="297"/>
      <c r="D421" s="23"/>
      <c r="E421" s="122"/>
      <c r="F421" s="122"/>
      <c r="G421" s="23"/>
      <c r="H421" s="30"/>
      <c r="J421" s="30"/>
      <c r="K421" s="23"/>
      <c r="L421" s="30"/>
      <c r="M421" s="23"/>
      <c r="N421" s="30"/>
      <c r="O421" s="23"/>
      <c r="P421" s="30"/>
      <c r="Q421" s="23"/>
    </row>
    <row r="422" spans="1:17" x14ac:dyDescent="0.2">
      <c r="A422" s="120"/>
      <c r="B422" s="347"/>
      <c r="C422" s="297"/>
      <c r="D422" s="23"/>
      <c r="E422" s="122"/>
      <c r="F422" s="122"/>
      <c r="G422" s="23"/>
      <c r="H422" s="30"/>
      <c r="J422" s="30"/>
      <c r="K422" s="23"/>
      <c r="L422" s="30"/>
      <c r="M422" s="23"/>
      <c r="N422" s="30"/>
      <c r="O422" s="23"/>
      <c r="P422" s="30"/>
      <c r="Q422" s="23"/>
    </row>
    <row r="423" spans="1:17" x14ac:dyDescent="0.2">
      <c r="A423" s="120"/>
      <c r="B423" s="347"/>
      <c r="C423" s="297"/>
      <c r="D423" s="23"/>
      <c r="E423" s="122"/>
      <c r="F423" s="122"/>
      <c r="G423" s="23"/>
      <c r="H423" s="30"/>
      <c r="J423" s="30"/>
      <c r="K423" s="23"/>
      <c r="L423" s="30"/>
      <c r="M423" s="23"/>
      <c r="N423" s="30"/>
      <c r="O423" s="23"/>
      <c r="P423" s="30"/>
      <c r="Q423" s="23"/>
    </row>
    <row r="424" spans="1:17" x14ac:dyDescent="0.2">
      <c r="A424" s="120"/>
      <c r="B424" s="347"/>
      <c r="C424" s="297"/>
      <c r="D424" s="23"/>
      <c r="E424" s="122"/>
      <c r="F424" s="122"/>
      <c r="G424" s="23"/>
      <c r="H424" s="30"/>
      <c r="J424" s="30"/>
      <c r="K424" s="23"/>
      <c r="L424" s="30"/>
      <c r="M424" s="23"/>
      <c r="N424" s="30"/>
      <c r="O424" s="23"/>
      <c r="P424" s="30"/>
      <c r="Q424" s="23"/>
    </row>
    <row r="425" spans="1:17" x14ac:dyDescent="0.2">
      <c r="A425" s="120"/>
      <c r="B425" s="347"/>
      <c r="C425" s="297"/>
      <c r="D425" s="23"/>
      <c r="E425" s="122"/>
      <c r="F425" s="122"/>
      <c r="G425" s="23"/>
      <c r="H425" s="30"/>
      <c r="J425" s="30"/>
      <c r="K425" s="23"/>
      <c r="L425" s="30"/>
      <c r="M425" s="23"/>
      <c r="N425" s="30"/>
      <c r="O425" s="23"/>
      <c r="P425" s="30"/>
      <c r="Q425" s="23"/>
    </row>
    <row r="426" spans="1:17" x14ac:dyDescent="0.2">
      <c r="A426" s="120"/>
      <c r="B426" s="347"/>
      <c r="C426" s="297"/>
      <c r="D426" s="23"/>
      <c r="E426" s="122"/>
      <c r="F426" s="122"/>
      <c r="G426" s="23"/>
      <c r="H426" s="30"/>
      <c r="J426" s="30"/>
      <c r="K426" s="23"/>
      <c r="L426" s="30"/>
      <c r="M426" s="23"/>
      <c r="N426" s="30"/>
      <c r="O426" s="23"/>
      <c r="P426" s="30"/>
      <c r="Q426" s="23"/>
    </row>
    <row r="427" spans="1:17" x14ac:dyDescent="0.2">
      <c r="A427" s="120"/>
      <c r="B427" s="347"/>
      <c r="C427" s="297"/>
      <c r="D427" s="23"/>
      <c r="E427" s="122"/>
      <c r="F427" s="122"/>
      <c r="G427" s="23"/>
      <c r="H427" s="30"/>
      <c r="J427" s="30"/>
      <c r="K427" s="23"/>
      <c r="L427" s="30"/>
      <c r="M427" s="23"/>
      <c r="N427" s="30"/>
      <c r="O427" s="23"/>
      <c r="P427" s="30"/>
      <c r="Q427" s="23"/>
    </row>
    <row r="428" spans="1:17" x14ac:dyDescent="0.2">
      <c r="A428" s="120"/>
      <c r="B428" s="347"/>
      <c r="C428" s="297"/>
      <c r="D428" s="23"/>
      <c r="E428" s="122"/>
      <c r="F428" s="122"/>
      <c r="G428" s="23"/>
      <c r="H428" s="30"/>
      <c r="J428" s="30"/>
      <c r="K428" s="23"/>
      <c r="L428" s="30"/>
      <c r="M428" s="23"/>
      <c r="N428" s="30"/>
      <c r="O428" s="23"/>
      <c r="P428" s="30"/>
      <c r="Q428" s="23"/>
    </row>
    <row r="429" spans="1:17" x14ac:dyDescent="0.2">
      <c r="A429" s="120"/>
      <c r="B429" s="347"/>
      <c r="C429" s="297"/>
      <c r="D429" s="23"/>
      <c r="E429" s="122"/>
      <c r="F429" s="122"/>
      <c r="G429" s="23"/>
      <c r="H429" s="30"/>
      <c r="J429" s="30"/>
      <c r="K429" s="23"/>
      <c r="L429" s="30"/>
      <c r="M429" s="23"/>
      <c r="N429" s="30"/>
      <c r="O429" s="23"/>
      <c r="P429" s="30"/>
      <c r="Q429" s="23"/>
    </row>
    <row r="430" spans="1:17" x14ac:dyDescent="0.2">
      <c r="A430" s="120"/>
      <c r="B430" s="347"/>
      <c r="C430" s="297"/>
      <c r="D430" s="23"/>
      <c r="E430" s="122"/>
      <c r="F430" s="122"/>
      <c r="G430" s="23"/>
      <c r="H430" s="30"/>
      <c r="J430" s="30"/>
      <c r="K430" s="23"/>
      <c r="L430" s="30"/>
      <c r="M430" s="23"/>
      <c r="N430" s="30"/>
      <c r="O430" s="23"/>
      <c r="P430" s="30"/>
      <c r="Q430" s="23"/>
    </row>
    <row r="431" spans="1:17" x14ac:dyDescent="0.2">
      <c r="A431" s="120"/>
      <c r="B431" s="347"/>
      <c r="C431" s="297"/>
      <c r="D431" s="23"/>
      <c r="E431" s="122"/>
      <c r="F431" s="122"/>
      <c r="G431" s="23"/>
      <c r="H431" s="30"/>
      <c r="J431" s="30"/>
      <c r="K431" s="23"/>
      <c r="L431" s="30"/>
      <c r="M431" s="23"/>
      <c r="N431" s="30"/>
      <c r="O431" s="23"/>
      <c r="P431" s="30"/>
      <c r="Q431" s="23"/>
    </row>
    <row r="432" spans="1:17" x14ac:dyDescent="0.2">
      <c r="A432" s="120"/>
      <c r="B432" s="347"/>
      <c r="C432" s="297"/>
      <c r="D432" s="23"/>
      <c r="E432" s="122"/>
      <c r="F432" s="122"/>
      <c r="G432" s="23"/>
      <c r="H432" s="30"/>
      <c r="J432" s="30"/>
      <c r="K432" s="23"/>
      <c r="L432" s="30"/>
      <c r="M432" s="23"/>
      <c r="N432" s="30"/>
      <c r="O432" s="23"/>
      <c r="P432" s="30"/>
      <c r="Q432" s="23"/>
    </row>
    <row r="433" spans="1:17" x14ac:dyDescent="0.2">
      <c r="A433" s="120"/>
      <c r="B433" s="347"/>
      <c r="C433" s="297"/>
      <c r="D433" s="23"/>
      <c r="E433" s="122"/>
      <c r="F433" s="122"/>
      <c r="G433" s="23"/>
      <c r="H433" s="30"/>
      <c r="J433" s="30"/>
      <c r="K433" s="23"/>
      <c r="L433" s="30"/>
      <c r="M433" s="23"/>
      <c r="N433" s="30"/>
      <c r="O433" s="23"/>
      <c r="P433" s="30"/>
      <c r="Q433" s="23"/>
    </row>
    <row r="434" spans="1:17" x14ac:dyDescent="0.2">
      <c r="A434" s="120"/>
      <c r="B434" s="347"/>
      <c r="C434" s="297"/>
      <c r="D434" s="23"/>
      <c r="E434" s="122"/>
      <c r="F434" s="122"/>
      <c r="G434" s="23"/>
      <c r="H434" s="30"/>
      <c r="J434" s="30"/>
      <c r="K434" s="23"/>
      <c r="L434" s="30"/>
      <c r="M434" s="23"/>
      <c r="N434" s="30"/>
      <c r="O434" s="23"/>
      <c r="P434" s="30"/>
      <c r="Q434" s="23"/>
    </row>
    <row r="435" spans="1:17" x14ac:dyDescent="0.2">
      <c r="A435" s="120"/>
      <c r="B435" s="347"/>
      <c r="C435" s="297"/>
      <c r="D435" s="23"/>
      <c r="E435" s="122"/>
      <c r="F435" s="122"/>
      <c r="G435" s="23"/>
      <c r="H435" s="30"/>
      <c r="J435" s="30"/>
      <c r="K435" s="23"/>
      <c r="L435" s="30"/>
      <c r="M435" s="23"/>
      <c r="N435" s="30"/>
      <c r="O435" s="23"/>
      <c r="P435" s="30"/>
      <c r="Q435" s="23"/>
    </row>
    <row r="436" spans="1:17" x14ac:dyDescent="0.2">
      <c r="A436" s="120"/>
      <c r="B436" s="347"/>
      <c r="C436" s="297"/>
      <c r="D436" s="23"/>
      <c r="E436" s="122"/>
      <c r="F436" s="122"/>
      <c r="G436" s="23"/>
      <c r="H436" s="30"/>
      <c r="J436" s="30"/>
      <c r="K436" s="23"/>
      <c r="L436" s="30"/>
      <c r="M436" s="23"/>
      <c r="N436" s="30"/>
      <c r="O436" s="23"/>
      <c r="P436" s="30"/>
      <c r="Q436" s="23"/>
    </row>
    <row r="437" spans="1:17" x14ac:dyDescent="0.2">
      <c r="A437" s="120"/>
      <c r="B437" s="347"/>
      <c r="C437" s="297"/>
      <c r="D437" s="23"/>
      <c r="E437" s="122"/>
      <c r="F437" s="122"/>
      <c r="G437" s="23"/>
      <c r="H437" s="30"/>
      <c r="J437" s="30"/>
      <c r="K437" s="23"/>
      <c r="L437" s="30"/>
      <c r="M437" s="23"/>
      <c r="N437" s="30"/>
      <c r="O437" s="23"/>
      <c r="P437" s="30"/>
      <c r="Q437" s="23"/>
    </row>
    <row r="438" spans="1:17" x14ac:dyDescent="0.2">
      <c r="A438" s="120"/>
      <c r="B438" s="347"/>
      <c r="C438" s="297"/>
      <c r="D438" s="23"/>
      <c r="E438" s="122"/>
      <c r="F438" s="122"/>
      <c r="G438" s="23"/>
      <c r="H438" s="30"/>
      <c r="J438" s="30"/>
      <c r="K438" s="23"/>
      <c r="L438" s="30"/>
      <c r="M438" s="23"/>
      <c r="N438" s="30"/>
      <c r="O438" s="23"/>
      <c r="P438" s="30"/>
      <c r="Q438" s="23"/>
    </row>
    <row r="439" spans="1:17" x14ac:dyDescent="0.2">
      <c r="A439" s="120"/>
      <c r="B439" s="347"/>
      <c r="C439" s="297"/>
      <c r="D439" s="23"/>
      <c r="E439" s="122"/>
      <c r="F439" s="122"/>
      <c r="G439" s="23"/>
      <c r="H439" s="30"/>
      <c r="J439" s="30"/>
      <c r="K439" s="23"/>
      <c r="L439" s="30"/>
      <c r="M439" s="23"/>
      <c r="N439" s="30"/>
      <c r="O439" s="23"/>
      <c r="P439" s="30"/>
      <c r="Q439" s="23"/>
    </row>
    <row r="440" spans="1:17" x14ac:dyDescent="0.2">
      <c r="A440" s="120"/>
      <c r="B440" s="347"/>
      <c r="C440" s="297"/>
      <c r="D440" s="23"/>
      <c r="E440" s="122"/>
      <c r="F440" s="122"/>
      <c r="G440" s="23"/>
      <c r="H440" s="30"/>
      <c r="J440" s="30"/>
      <c r="K440" s="23"/>
      <c r="L440" s="30"/>
      <c r="M440" s="23"/>
      <c r="N440" s="30"/>
      <c r="O440" s="23"/>
      <c r="P440" s="30"/>
      <c r="Q440" s="23"/>
    </row>
    <row r="441" spans="1:17" x14ac:dyDescent="0.2">
      <c r="A441" s="120"/>
      <c r="B441" s="347"/>
      <c r="C441" s="297"/>
      <c r="D441" s="23"/>
      <c r="E441" s="122"/>
      <c r="F441" s="122"/>
      <c r="G441" s="23"/>
      <c r="H441" s="30"/>
      <c r="J441" s="30"/>
      <c r="K441" s="23"/>
      <c r="L441" s="30"/>
      <c r="M441" s="23"/>
      <c r="N441" s="30"/>
      <c r="O441" s="23"/>
      <c r="P441" s="30"/>
      <c r="Q441" s="23"/>
    </row>
    <row r="442" spans="1:17" x14ac:dyDescent="0.2">
      <c r="A442" s="120"/>
      <c r="B442" s="347"/>
      <c r="C442" s="297"/>
      <c r="D442" s="23"/>
      <c r="E442" s="122"/>
      <c r="F442" s="122"/>
      <c r="G442" s="23"/>
      <c r="H442" s="30"/>
      <c r="J442" s="30"/>
      <c r="K442" s="23"/>
      <c r="L442" s="30"/>
      <c r="M442" s="23"/>
      <c r="N442" s="30"/>
      <c r="O442" s="23"/>
      <c r="P442" s="30"/>
      <c r="Q442" s="23"/>
    </row>
    <row r="443" spans="1:17" x14ac:dyDescent="0.2">
      <c r="A443" s="120"/>
      <c r="B443" s="347"/>
      <c r="C443" s="297"/>
      <c r="D443" s="23"/>
      <c r="E443" s="122"/>
      <c r="F443" s="122"/>
      <c r="G443" s="23"/>
      <c r="H443" s="30"/>
      <c r="J443" s="30"/>
      <c r="K443" s="23"/>
      <c r="L443" s="30"/>
      <c r="M443" s="23"/>
      <c r="N443" s="30"/>
      <c r="O443" s="23"/>
      <c r="P443" s="30"/>
      <c r="Q443" s="23"/>
    </row>
    <row r="444" spans="1:17" x14ac:dyDescent="0.2">
      <c r="A444" s="120"/>
      <c r="B444" s="347"/>
      <c r="C444" s="297"/>
      <c r="D444" s="23"/>
      <c r="E444" s="122"/>
      <c r="F444" s="122"/>
      <c r="G444" s="23"/>
      <c r="H444" s="30"/>
      <c r="J444" s="30"/>
      <c r="K444" s="23"/>
      <c r="L444" s="30"/>
      <c r="M444" s="23"/>
      <c r="N444" s="30"/>
      <c r="O444" s="23"/>
      <c r="P444" s="30"/>
      <c r="Q444" s="23"/>
    </row>
    <row r="445" spans="1:17" x14ac:dyDescent="0.2">
      <c r="A445" s="120"/>
      <c r="B445" s="347"/>
      <c r="C445" s="297"/>
      <c r="D445" s="23"/>
      <c r="E445" s="122"/>
      <c r="F445" s="122"/>
      <c r="G445" s="23"/>
      <c r="H445" s="30"/>
      <c r="J445" s="30"/>
      <c r="K445" s="23"/>
      <c r="L445" s="30"/>
      <c r="M445" s="23"/>
      <c r="N445" s="30"/>
      <c r="O445" s="23"/>
      <c r="P445" s="30"/>
      <c r="Q445" s="23"/>
    </row>
    <row r="446" spans="1:17" x14ac:dyDescent="0.2">
      <c r="A446" s="120"/>
      <c r="B446" s="347"/>
      <c r="C446" s="297"/>
      <c r="D446" s="23"/>
      <c r="E446" s="122"/>
      <c r="F446" s="122"/>
      <c r="G446" s="23"/>
      <c r="H446" s="30"/>
      <c r="J446" s="30"/>
      <c r="K446" s="23"/>
      <c r="L446" s="30"/>
      <c r="M446" s="23"/>
      <c r="N446" s="30"/>
      <c r="O446" s="23"/>
      <c r="P446" s="30"/>
      <c r="Q446" s="23"/>
    </row>
    <row r="447" spans="1:17" x14ac:dyDescent="0.2">
      <c r="A447" s="120"/>
      <c r="B447" s="347"/>
      <c r="C447" s="297"/>
      <c r="D447" s="23"/>
      <c r="E447" s="122"/>
      <c r="F447" s="122"/>
      <c r="G447" s="23"/>
      <c r="H447" s="30"/>
      <c r="J447" s="30"/>
      <c r="K447" s="23"/>
      <c r="L447" s="30"/>
      <c r="M447" s="23"/>
      <c r="N447" s="30"/>
      <c r="O447" s="23"/>
      <c r="P447" s="30"/>
      <c r="Q447" s="23"/>
    </row>
    <row r="448" spans="1:17" x14ac:dyDescent="0.2">
      <c r="A448" s="120"/>
      <c r="B448" s="347"/>
      <c r="C448" s="297"/>
      <c r="D448" s="23"/>
      <c r="E448" s="122"/>
      <c r="F448" s="122"/>
      <c r="G448" s="23"/>
      <c r="H448" s="30"/>
      <c r="J448" s="30"/>
      <c r="K448" s="23"/>
      <c r="L448" s="30"/>
      <c r="M448" s="23"/>
      <c r="N448" s="30"/>
      <c r="O448" s="23"/>
      <c r="P448" s="30"/>
      <c r="Q448" s="23"/>
    </row>
    <row r="449" spans="1:17" x14ac:dyDescent="0.2">
      <c r="A449" s="120"/>
      <c r="B449" s="347"/>
      <c r="C449" s="297"/>
      <c r="D449" s="23"/>
      <c r="E449" s="122"/>
      <c r="F449" s="122"/>
      <c r="G449" s="23"/>
      <c r="H449" s="30"/>
      <c r="J449" s="30"/>
      <c r="K449" s="23"/>
      <c r="L449" s="30"/>
      <c r="M449" s="23"/>
      <c r="N449" s="30"/>
      <c r="O449" s="23"/>
      <c r="P449" s="30"/>
      <c r="Q449" s="23"/>
    </row>
    <row r="450" spans="1:17" x14ac:dyDescent="0.2">
      <c r="A450" s="120"/>
      <c r="B450" s="347"/>
      <c r="C450" s="297"/>
      <c r="D450" s="23"/>
      <c r="E450" s="122"/>
      <c r="F450" s="122"/>
      <c r="G450" s="23"/>
      <c r="H450" s="30"/>
      <c r="J450" s="30"/>
      <c r="K450" s="23"/>
      <c r="L450" s="30"/>
      <c r="M450" s="23"/>
      <c r="N450" s="30"/>
      <c r="O450" s="23"/>
      <c r="P450" s="30"/>
      <c r="Q450" s="23"/>
    </row>
    <row r="451" spans="1:17" x14ac:dyDescent="0.2">
      <c r="A451" s="120"/>
      <c r="B451" s="347"/>
      <c r="C451" s="297"/>
      <c r="D451" s="23"/>
      <c r="E451" s="122"/>
      <c r="F451" s="122"/>
      <c r="G451" s="23"/>
      <c r="H451" s="30"/>
      <c r="J451" s="30"/>
      <c r="K451" s="23"/>
      <c r="L451" s="30"/>
      <c r="M451" s="23"/>
      <c r="N451" s="30"/>
      <c r="O451" s="23"/>
      <c r="P451" s="30"/>
      <c r="Q451" s="23"/>
    </row>
    <row r="452" spans="1:17" x14ac:dyDescent="0.2">
      <c r="A452" s="120"/>
      <c r="B452" s="347"/>
      <c r="C452" s="297"/>
      <c r="D452" s="23"/>
      <c r="E452" s="122"/>
      <c r="F452" s="122"/>
      <c r="G452" s="23"/>
      <c r="H452" s="30"/>
      <c r="J452" s="30"/>
      <c r="K452" s="23"/>
      <c r="L452" s="30"/>
      <c r="M452" s="23"/>
      <c r="N452" s="30"/>
      <c r="O452" s="23"/>
      <c r="P452" s="30"/>
      <c r="Q452" s="23"/>
    </row>
    <row r="453" spans="1:17" x14ac:dyDescent="0.2">
      <c r="A453" s="120"/>
      <c r="B453" s="347"/>
      <c r="C453" s="297"/>
      <c r="D453" s="23"/>
      <c r="E453" s="122"/>
      <c r="F453" s="122"/>
      <c r="G453" s="23"/>
      <c r="H453" s="30"/>
      <c r="J453" s="30"/>
      <c r="K453" s="23"/>
      <c r="L453" s="30"/>
      <c r="M453" s="23"/>
      <c r="N453" s="30"/>
      <c r="O453" s="23"/>
      <c r="P453" s="30"/>
      <c r="Q453" s="23"/>
    </row>
    <row r="454" spans="1:17" x14ac:dyDescent="0.2">
      <c r="A454" s="120"/>
      <c r="B454" s="347"/>
      <c r="C454" s="297"/>
      <c r="D454" s="23"/>
      <c r="E454" s="122"/>
      <c r="F454" s="122"/>
      <c r="G454" s="23"/>
      <c r="H454" s="30"/>
      <c r="J454" s="30"/>
      <c r="K454" s="23"/>
      <c r="L454" s="30"/>
      <c r="M454" s="23"/>
      <c r="N454" s="30"/>
      <c r="O454" s="23"/>
      <c r="P454" s="30"/>
    </row>
    <row r="455" spans="1:17" x14ac:dyDescent="0.2">
      <c r="B455" s="347"/>
      <c r="C455" s="297"/>
      <c r="D455" s="23"/>
      <c r="E455" s="122"/>
      <c r="F455" s="122"/>
      <c r="G455" s="23"/>
      <c r="H455" s="30"/>
      <c r="J455" s="30"/>
      <c r="K455" s="23"/>
      <c r="L455" s="30"/>
      <c r="M455" s="23"/>
      <c r="N455" s="30"/>
      <c r="O455" s="23"/>
      <c r="P455" s="30"/>
    </row>
    <row r="456" spans="1:17" x14ac:dyDescent="0.2">
      <c r="B456" s="347"/>
      <c r="C456" s="297"/>
      <c r="D456" s="23"/>
      <c r="E456" s="122"/>
      <c r="F456" s="122"/>
      <c r="G456" s="23"/>
      <c r="H456" s="30"/>
      <c r="J456" s="30"/>
      <c r="K456" s="23"/>
      <c r="L456" s="30"/>
      <c r="M456" s="23"/>
      <c r="N456" s="30"/>
      <c r="O456" s="23"/>
      <c r="P456" s="30"/>
    </row>
    <row r="457" spans="1:17" x14ac:dyDescent="0.2">
      <c r="B457" s="347"/>
      <c r="C457" s="297"/>
      <c r="D457" s="23"/>
      <c r="E457" s="122"/>
      <c r="F457" s="122"/>
      <c r="G457" s="23"/>
      <c r="H457" s="30"/>
      <c r="J457" s="30"/>
      <c r="K457" s="23"/>
      <c r="L457" s="30"/>
      <c r="M457" s="23"/>
      <c r="N457" s="30"/>
      <c r="O457" s="23"/>
      <c r="P457" s="30"/>
    </row>
    <row r="458" spans="1:17" x14ac:dyDescent="0.2">
      <c r="B458" s="347"/>
      <c r="C458" s="297"/>
      <c r="D458" s="23"/>
      <c r="E458" s="122"/>
      <c r="F458" s="122"/>
      <c r="G458" s="23"/>
      <c r="H458" s="30"/>
      <c r="J458" s="30"/>
      <c r="K458" s="23"/>
      <c r="L458" s="30"/>
      <c r="M458" s="23"/>
      <c r="N458" s="30"/>
      <c r="O458" s="23"/>
      <c r="P458" s="30"/>
    </row>
    <row r="459" spans="1:17" x14ac:dyDescent="0.2">
      <c r="B459" s="347"/>
      <c r="C459" s="297"/>
      <c r="D459" s="23"/>
      <c r="E459" s="122"/>
      <c r="F459" s="122"/>
      <c r="G459" s="23"/>
      <c r="H459" s="30"/>
      <c r="J459" s="30"/>
      <c r="K459" s="23"/>
      <c r="L459" s="30"/>
      <c r="M459" s="23"/>
      <c r="N459" s="30"/>
      <c r="O459" s="23"/>
      <c r="P459" s="30"/>
    </row>
    <row r="460" spans="1:17" x14ac:dyDescent="0.2">
      <c r="B460" s="347"/>
      <c r="C460" s="297"/>
      <c r="D460" s="23"/>
      <c r="E460" s="122"/>
      <c r="F460" s="122"/>
      <c r="G460" s="23"/>
      <c r="H460" s="30"/>
      <c r="J460" s="30"/>
      <c r="K460" s="23"/>
      <c r="L460" s="30"/>
      <c r="M460" s="23"/>
      <c r="N460" s="30"/>
      <c r="O460" s="23"/>
      <c r="P460" s="30"/>
    </row>
    <row r="461" spans="1:17" x14ac:dyDescent="0.2">
      <c r="B461" s="347"/>
      <c r="C461" s="297"/>
      <c r="D461" s="23"/>
      <c r="E461" s="122"/>
      <c r="F461" s="122"/>
      <c r="G461" s="23"/>
      <c r="H461" s="30"/>
      <c r="J461" s="30"/>
      <c r="K461" s="23"/>
      <c r="L461" s="30"/>
      <c r="M461" s="23"/>
      <c r="N461" s="30"/>
      <c r="O461" s="23"/>
      <c r="P461" s="30"/>
    </row>
    <row r="462" spans="1:17" x14ac:dyDescent="0.2">
      <c r="B462" s="347"/>
      <c r="C462" s="297"/>
      <c r="D462" s="23"/>
      <c r="E462" s="122"/>
      <c r="F462" s="122"/>
      <c r="G462" s="23"/>
      <c r="H462" s="30"/>
      <c r="J462" s="30"/>
      <c r="K462" s="23"/>
      <c r="L462" s="30"/>
      <c r="M462" s="23"/>
      <c r="N462" s="30"/>
      <c r="O462" s="23"/>
      <c r="P462" s="30"/>
    </row>
    <row r="463" spans="1:17" x14ac:dyDescent="0.2">
      <c r="C463" s="298"/>
      <c r="L463" s="41"/>
      <c r="N463" s="41"/>
    </row>
  </sheetData>
  <customSheetViews>
    <customSheetView guid="{A3DC710F-9C41-43AD-8654-770F846EBE69}" scale="75" showPageBreaks="1" printArea="1" view="pageBreakPreview" topLeftCell="C1">
      <selection activeCell="C29" sqref="C29"/>
      <pageMargins left="0" right="0" top="0" bottom="0" header="0" footer="0"/>
      <pageSetup scale="33" orientation="portrait" r:id="rId1"/>
      <headerFooter alignWithMargins="0"/>
    </customSheetView>
    <customSheetView guid="{273753B3-6F4F-4C22-8FDA-8D4F0FC8C727}" scale="70" showPageBreaks="1" printArea="1" view="pageBreakPreview" topLeftCell="B10">
      <selection activeCell="B23" sqref="B23"/>
      <colBreaks count="1" manualBreakCount="1">
        <brk id="16" min="1" max="89" man="1"/>
      </colBreaks>
      <pageMargins left="0" right="0" top="0" bottom="0" header="0" footer="0"/>
      <pageSetup scale="33" orientation="portrait" r:id="rId2"/>
      <headerFooter alignWithMargins="0"/>
    </customSheetView>
    <customSheetView guid="{8A852191-A02F-4785-B02A-498B05DC0058}" scale="75" showPageBreaks="1" printArea="1" view="pageBreakPreview" topLeftCell="C71">
      <selection activeCell="O102" sqref="O102"/>
      <colBreaks count="2" manualBreakCount="2">
        <brk id="15" max="119" man="1"/>
        <brk id="16" min="1" max="89" man="1"/>
      </colBreaks>
      <pageMargins left="0" right="0" top="0" bottom="0" header="0" footer="0"/>
      <pageSetup scale="33" orientation="portrait" r:id="rId3"/>
      <headerFooter alignWithMargins="0"/>
    </customSheetView>
    <customSheetView guid="{B74B0754-2419-45A4-9136-BDA3E757F8F7}" scale="75" showPageBreaks="1" printArea="1" view="pageBreakPreview" showRuler="0" topLeftCell="A31">
      <selection activeCell="B38" sqref="B38"/>
      <colBreaks count="2" manualBreakCount="2">
        <brk id="15" max="119" man="1"/>
        <brk id="16" min="1" max="89" man="1"/>
      </colBreaks>
      <pageMargins left="0" right="0" top="0" bottom="0" header="0" footer="0"/>
      <pageSetup scale="33" orientation="portrait" r:id="rId4"/>
      <headerFooter alignWithMargins="0"/>
    </customSheetView>
    <customSheetView guid="{F27C2256-5D4E-4733-9CF8-F51DD20A2AC2}" scale="75" showPageBreaks="1" printArea="1" view="pageBreakPreview" showRuler="0">
      <selection activeCell="V88" sqref="V88"/>
      <rowBreaks count="1" manualBreakCount="1">
        <brk id="120" max="14" man="1"/>
      </rowBreaks>
      <colBreaks count="1" manualBreakCount="1">
        <brk id="16" min="1" max="89" man="1"/>
      </colBreaks>
      <pageMargins left="0" right="0" top="0" bottom="0" header="0" footer="0"/>
      <pageSetup scale="32" orientation="portrait" r:id="rId5"/>
      <headerFooter alignWithMargins="0"/>
    </customSheetView>
    <customSheetView guid="{6FBBE5E4-5D54-439D-B222-13CFF583492B}" scale="85" showPageBreaks="1" printArea="1" view="pageBreakPreview" showRuler="0" topLeftCell="E1">
      <selection activeCell="O41" sqref="O41"/>
      <pageMargins left="0" right="0" top="0" bottom="0" header="0" footer="0"/>
      <pageSetup scale="33" orientation="portrait" r:id="rId6"/>
      <headerFooter alignWithMargins="0"/>
    </customSheetView>
  </customSheetViews>
  <mergeCells count="16">
    <mergeCell ref="D232:E232"/>
    <mergeCell ref="C85:H85"/>
    <mergeCell ref="C86:D86"/>
    <mergeCell ref="D220:N220"/>
    <mergeCell ref="C210:D210"/>
    <mergeCell ref="J85:P85"/>
    <mergeCell ref="J86:P86"/>
    <mergeCell ref="B218:P218"/>
    <mergeCell ref="D75:N75"/>
    <mergeCell ref="D77:N77"/>
    <mergeCell ref="F86:H86"/>
    <mergeCell ref="D219:N219"/>
    <mergeCell ref="C87:D87"/>
    <mergeCell ref="B83:P83"/>
    <mergeCell ref="C215:D215"/>
    <mergeCell ref="D76:N76"/>
  </mergeCells>
  <phoneticPr fontId="1" type="noConversion"/>
  <printOptions horizontalCentered="1" verticalCentered="1"/>
  <pageMargins left="0.53740157499999996" right="0.56000000000000005" top="0.32" bottom="0.25" header="0.22" footer="0.16"/>
  <pageSetup scale="42" fitToHeight="0" orientation="portrait" r:id="rId7"/>
  <headerFooter alignWithMargins="0">
    <oddHeader>&amp;C&amp;N</oddHeader>
  </headerFooter>
  <rowBreaks count="1" manualBreakCount="1">
    <brk id="161" max="16" man="1"/>
  </rowBreaks>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C5FF4CA04CE44EBB68777F2368F133" ma:contentTypeVersion="14" ma:contentTypeDescription="Create a new document." ma:contentTypeScope="" ma:versionID="a806c7d9cb1c839e4157a3db39369c40">
  <xsd:schema xmlns:xsd="http://www.w3.org/2001/XMLSchema" xmlns:xs="http://www.w3.org/2001/XMLSchema" xmlns:p="http://schemas.microsoft.com/office/2006/metadata/properties" xmlns:ns2="3f35de19-c0e3-4eab-9864-0c231ced0bcb" xmlns:ns3="319cb65d-39a0-4f3f-98df-cbccd0b1a73f" targetNamespace="http://schemas.microsoft.com/office/2006/metadata/properties" ma:root="true" ma:fieldsID="1c350ae15b0ab8d35fae4b5efb72c7b4" ns2:_="" ns3:_="">
    <xsd:import namespace="3f35de19-c0e3-4eab-9864-0c231ced0bcb"/>
    <xsd:import namespace="319cb65d-39a0-4f3f-98df-cbccd0b1a7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5de19-c0e3-4eab-9864-0c231ced0b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Flow_SignoffStatus" ma:index="18" nillable="true" ma:displayName="Sign-off status" ma:internalName="Sign_x002d_off_x0020_status">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9cb65d-39a0-4f3f-98df-cbccd0b1a73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Flow_SignoffStatus xmlns="3f35de19-c0e3-4eab-9864-0c231ced0bcb" xsi:nil="true"/>
  </documentManagement>
</p:properties>
</file>

<file path=customXml/itemProps1.xml><?xml version="1.0" encoding="utf-8"?>
<ds:datastoreItem xmlns:ds="http://schemas.openxmlformats.org/officeDocument/2006/customXml" ds:itemID="{808A0687-F474-45FE-918B-034046F98D3B}">
  <ds:schemaRefs>
    <ds:schemaRef ds:uri="http://schemas.microsoft.com/sharepoint/v3/contenttype/forms"/>
  </ds:schemaRefs>
</ds:datastoreItem>
</file>

<file path=customXml/itemProps2.xml><?xml version="1.0" encoding="utf-8"?>
<ds:datastoreItem xmlns:ds="http://schemas.openxmlformats.org/officeDocument/2006/customXml" ds:itemID="{A5D4AC18-C16C-4B54-9D51-ED5DFD2BB6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5de19-c0e3-4eab-9864-0c231ced0bcb"/>
    <ds:schemaRef ds:uri="319cb65d-39a0-4f3f-98df-cbccd0b1a7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873653-A2BB-40DF-B6DE-0FF84052E6B4}">
  <ds:schemaRefs>
    <ds:schemaRef ds:uri="http://schemas.microsoft.com/office/2006/metadata/longProperties"/>
  </ds:schemaRefs>
</ds:datastoreItem>
</file>

<file path=customXml/itemProps4.xml><?xml version="1.0" encoding="utf-8"?>
<ds:datastoreItem xmlns:ds="http://schemas.openxmlformats.org/officeDocument/2006/customXml" ds:itemID="{93DA1745-5583-494A-BFD8-F4A4171C8C02}">
  <ds:schemaRefs>
    <ds:schemaRef ds:uri="http://schemas.microsoft.com/office/2006/metadata/properties"/>
    <ds:schemaRef ds:uri="http://schemas.microsoft.com/office/infopath/2007/PartnerControls"/>
    <ds:schemaRef ds:uri="3f35de19-c0e3-4eab-9864-0c231ced0b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BUDGET SHEET</vt:lpstr>
      <vt:lpstr>'BUDGET SHEET'!_ftn1</vt:lpstr>
      <vt:lpstr>'BUDGET SHEET'!_ftn2</vt:lpstr>
      <vt:lpstr>'BUDGET SHEET'!_ftn3</vt:lpstr>
      <vt:lpstr>'BUDGET SHEET'!Print_Area</vt:lpstr>
    </vt:vector>
  </TitlesOfParts>
  <Manager/>
  <Company>United Nations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United Nations</dc:creator>
  <cp:keywords/>
  <dc:description/>
  <cp:lastModifiedBy>Christian Lamarre</cp:lastModifiedBy>
  <cp:revision/>
  <dcterms:created xsi:type="dcterms:W3CDTF">2011-05-10T20:44:58Z</dcterms:created>
  <dcterms:modified xsi:type="dcterms:W3CDTF">2021-07-12T17:17:05Z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Jaime Palacios Pelayo</vt:lpwstr>
  </property>
  <property fmtid="{D5CDD505-2E9C-101B-9397-08002B2CF9AE}" pid="3" name="Order">
    <vt:lpwstr>100.000000000000</vt:lpwstr>
  </property>
  <property fmtid="{D5CDD505-2E9C-101B-9397-08002B2CF9AE}" pid="4" name="display_urn:schemas-microsoft-com:office:office#Author">
    <vt:lpwstr>United Nations</vt:lpwstr>
  </property>
  <property fmtid="{D5CDD505-2E9C-101B-9397-08002B2CF9AE}" pid="5" name="ContentTypeId">
    <vt:lpwstr>0x010100D0C5FF4CA04CE44EBB68777F2368F133</vt:lpwstr>
  </property>
</Properties>
</file>